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GRAM COST\"/>
    </mc:Choice>
  </mc:AlternateContent>
  <bookViews>
    <workbookView xWindow="120" yWindow="180" windowWidth="19830" windowHeight="9180"/>
  </bookViews>
  <sheets>
    <sheet name="WKU-DPT_FY2015_Cost_Est" sheetId="2" r:id="rId1"/>
    <sheet name="Sheet3" sheetId="3" r:id="rId2"/>
  </sheets>
  <definedNames>
    <definedName name="_xlnm.Print_Area" localSheetId="0">'WKU-DPT_FY2015_Cost_Est'!$A$1:$I$31</definedName>
  </definedNames>
  <calcPr calcId="152511"/>
</workbook>
</file>

<file path=xl/calcChain.xml><?xml version="1.0" encoding="utf-8"?>
<calcChain xmlns="http://schemas.openxmlformats.org/spreadsheetml/2006/main">
  <c r="C25" i="2" l="1"/>
  <c r="C24" i="2"/>
  <c r="B25" i="2"/>
  <c r="B7" i="2"/>
  <c r="H19" i="2"/>
  <c r="H13" i="2"/>
  <c r="H7" i="2"/>
  <c r="E19" i="2"/>
  <c r="E13" i="2"/>
  <c r="E7" i="2"/>
  <c r="B21" i="2"/>
  <c r="B19" i="2"/>
  <c r="B13" i="2"/>
  <c r="C19" i="2"/>
  <c r="B24" i="2" l="1"/>
  <c r="I19" i="2" l="1"/>
  <c r="I22" i="2" s="1"/>
  <c r="I13" i="2"/>
  <c r="I16" i="2" s="1"/>
  <c r="I7" i="2"/>
  <c r="F19" i="2"/>
  <c r="F22" i="2" s="1"/>
  <c r="F13" i="2"/>
  <c r="F16" i="2" s="1"/>
  <c r="F7" i="2"/>
  <c r="C22" i="2"/>
  <c r="C13" i="2"/>
  <c r="C16" i="2" s="1"/>
  <c r="C7" i="2"/>
  <c r="C10" i="2" s="1"/>
  <c r="I10" i="2" l="1"/>
  <c r="I25" i="2" s="1"/>
  <c r="I24" i="2"/>
  <c r="F24" i="2"/>
  <c r="F10" i="2"/>
  <c r="F25" i="2" s="1"/>
  <c r="B15" i="2"/>
  <c r="H15" i="2"/>
  <c r="H9" i="2"/>
  <c r="E21" i="2"/>
  <c r="E15" i="2"/>
  <c r="E9" i="2"/>
  <c r="H21" i="2"/>
  <c r="B9" i="2"/>
  <c r="B22" i="2" l="1"/>
  <c r="B16" i="2"/>
  <c r="I31" i="2"/>
  <c r="I30" i="2"/>
  <c r="E10" i="2"/>
  <c r="H24" i="2" l="1"/>
  <c r="H22" i="2"/>
  <c r="E22" i="2"/>
  <c r="H16" i="2"/>
  <c r="E16" i="2"/>
  <c r="H10" i="2"/>
  <c r="H25" i="2" l="1"/>
  <c r="E25" i="2"/>
  <c r="E24" i="2"/>
  <c r="H27" i="2" s="1"/>
  <c r="B10" i="2"/>
  <c r="H28" i="2" l="1"/>
</calcChain>
</file>

<file path=xl/sharedStrings.xml><?xml version="1.0" encoding="utf-8"?>
<sst xmlns="http://schemas.openxmlformats.org/spreadsheetml/2006/main" count="69" uniqueCount="39">
  <si>
    <t>First Year</t>
  </si>
  <si>
    <t>Summer Session II and III</t>
  </si>
  <si>
    <t>Second Year</t>
  </si>
  <si>
    <t>Third Year</t>
  </si>
  <si>
    <t>Total</t>
  </si>
  <si>
    <t>Fall 1</t>
  </si>
  <si>
    <t>Fall II</t>
  </si>
  <si>
    <t>Fall III</t>
  </si>
  <si>
    <t>Spring 1</t>
  </si>
  <si>
    <t>Spring III</t>
  </si>
  <si>
    <t>Spring II</t>
  </si>
  <si>
    <t>Grand Total</t>
  </si>
  <si>
    <t>First Year Tuition</t>
  </si>
  <si>
    <t>Second Year Tuition</t>
  </si>
  <si>
    <t>Third Year Tuition</t>
  </si>
  <si>
    <t>Tuition Total Year 1,2,3</t>
  </si>
  <si>
    <t>Program Fee</t>
  </si>
  <si>
    <t>University Fees - $38/credit
(Athletics, Student Centers, Bld Fund)</t>
  </si>
  <si>
    <t>In-State</t>
  </si>
  <si>
    <t>Out of State</t>
  </si>
  <si>
    <t>Resident</t>
  </si>
  <si>
    <t>Non-
Resident Credit Hour Rate</t>
  </si>
  <si>
    <t xml:space="preserve">Resident </t>
  </si>
  <si>
    <t xml:space="preserve"> </t>
  </si>
  <si>
    <t>Non-
Resident 
Credit Hour Rate</t>
  </si>
  <si>
    <t>Tuition Total Year 1,2,3 (based on Year 1)</t>
  </si>
  <si>
    <t xml:space="preserve">Grand Total plus Out of State Fee Only  </t>
  </si>
  <si>
    <t xml:space="preserve">First Year Total (Tuition &amp; Fees) </t>
  </si>
  <si>
    <t xml:space="preserve">Second Year Total (Tuition &amp; Fees) </t>
  </si>
  <si>
    <t xml:space="preserve">Third Year Total (Tuition &amp; Fees) </t>
  </si>
  <si>
    <r>
      <t xml:space="preserve">COST ESTIMATES FOR THE PROFESSIONAL DOCTOR OF PHYSICAL THERAPY PROGRAM
WESTERN KENTUCKY UNIVERSITY
COLLEGE OF HEALTH AND HUMAN SERVICES
July 2014/June 2015 -In State Program Costs - (Excluding Books, Housing, and Optional Fees)
</t>
    </r>
    <r>
      <rPr>
        <i/>
        <sz val="12"/>
        <color theme="1"/>
        <rFont val="Calibri"/>
        <family val="2"/>
        <scheme val="minor"/>
      </rPr>
      <t xml:space="preserve">**July 2014/June 2015 - Subject to Annual Review/Adjustments by Kentucky Council on Postsecondary Education and WKU Board of Regents </t>
    </r>
    <r>
      <rPr>
        <b/>
        <sz val="12"/>
        <color theme="1"/>
        <rFont val="Calibri"/>
        <family val="2"/>
        <scheme val="minor"/>
      </rPr>
      <t xml:space="preserve">
</t>
    </r>
  </si>
  <si>
    <t>rev 10-20-14</t>
  </si>
  <si>
    <t>Tuition $582.00/credit- 10 credits</t>
  </si>
  <si>
    <t>Tuition $582.00/credit- 17 credits</t>
  </si>
  <si>
    <t>Tuition $582.00/credit- 19 credits</t>
  </si>
  <si>
    <t>Tuition $582.00/credit- 11 credits</t>
  </si>
  <si>
    <t>Tuition $582.00/credit- 13 credits</t>
  </si>
  <si>
    <t>Tuition $582.00/credit- 15 credits</t>
  </si>
  <si>
    <t>Tuition $582.00/credit- 12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</si>
</sst>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6">
    <xf numFmtId="0" fontId="0" fillId="0" borderId="0" xfId="0"/>
    <xf numFmtId="0" fontId="6" fillId="0" borderId="0" xfId="0" applyFont="1"/>
    <xf numFmtId="0" fontId="8" fillId="0" borderId="0" xfId="0" applyFont="1"/>
    <xf numFmtId="0" fontId="9" fillId="0" borderId="0" xfId="0" applyFont="1"/>
    <xf numFmtId="164" fontId="6" fillId="0" borderId="0" xfId="0" applyNumberFormat="1" applyFont="1"/>
    <xf numFmtId="0" fontId="10" fillId="0" borderId="0" xfId="0" applyFont="1"/>
    <xf numFmtId="164" fontId="8" fillId="0" borderId="0" xfId="0" applyNumberFormat="1" applyFont="1"/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64" fontId="10" fillId="0" borderId="0" xfId="0" applyNumberFormat="1" applyFont="1"/>
    <xf numFmtId="0" fontId="8" fillId="0" borderId="1" xfId="0" applyFont="1" applyBorder="1" applyAlignment="1">
      <alignment horizontal="right"/>
    </xf>
    <xf numFmtId="44" fontId="6" fillId="0" borderId="0" xfId="0" applyNumberFormat="1" applyFont="1"/>
    <xf numFmtId="44" fontId="6" fillId="0" borderId="0" xfId="0" applyNumberFormat="1" applyFont="1" applyAlignment="1">
      <alignment horizontal="center"/>
    </xf>
    <xf numFmtId="44" fontId="6" fillId="0" borderId="0" xfId="1" applyNumberFormat="1" applyFont="1"/>
    <xf numFmtId="44" fontId="6" fillId="0" borderId="1" xfId="0" applyNumberFormat="1" applyFont="1" applyBorder="1"/>
    <xf numFmtId="0" fontId="3" fillId="0" borderId="0" xfId="0" applyFont="1"/>
    <xf numFmtId="0" fontId="8" fillId="0" borderId="0" xfId="0" applyFont="1" applyBorder="1" applyAlignment="1">
      <alignment horizontal="right"/>
    </xf>
    <xf numFmtId="44" fontId="6" fillId="0" borderId="0" xfId="0" applyNumberFormat="1" applyFont="1" applyBorder="1"/>
    <xf numFmtId="0" fontId="2" fillId="0" borderId="0" xfId="0" applyFont="1"/>
    <xf numFmtId="44" fontId="8" fillId="0" borderId="0" xfId="1" applyFont="1" applyAlignment="1">
      <alignment horizontal="center"/>
    </xf>
    <xf numFmtId="44" fontId="8" fillId="0" borderId="0" xfId="0" applyNumberFormat="1" applyFont="1"/>
    <xf numFmtId="44" fontId="2" fillId="0" borderId="0" xfId="0" applyNumberFormat="1" applyFont="1" applyAlignment="1">
      <alignment horizontal="center"/>
    </xf>
    <xf numFmtId="4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4" fontId="8" fillId="0" borderId="0" xfId="1" applyFont="1" applyAlignment="1">
      <alignment horizontal="center" wrapText="1"/>
    </xf>
    <xf numFmtId="44" fontId="1" fillId="0" borderId="0" xfId="1" applyFont="1" applyAlignment="1">
      <alignment horizontal="center"/>
    </xf>
    <xf numFmtId="44" fontId="8" fillId="0" borderId="0" xfId="1" applyFont="1"/>
    <xf numFmtId="44" fontId="6" fillId="0" borderId="0" xfId="1" applyFont="1"/>
    <xf numFmtId="44" fontId="2" fillId="0" borderId="0" xfId="1" applyFont="1"/>
    <xf numFmtId="0" fontId="8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4" fontId="6" fillId="2" borderId="0" xfId="1" applyFont="1" applyFill="1"/>
    <xf numFmtId="44" fontId="10" fillId="2" borderId="0" xfId="1" applyFont="1" applyFill="1"/>
    <xf numFmtId="44" fontId="6" fillId="2" borderId="0" xfId="0" applyNumberFormat="1" applyFont="1" applyFill="1"/>
    <xf numFmtId="44" fontId="6" fillId="2" borderId="1" xfId="0" applyNumberFormat="1" applyFont="1" applyFill="1" applyBorder="1"/>
    <xf numFmtId="44" fontId="6" fillId="2" borderId="0" xfId="1" applyFont="1" applyFill="1" applyBorder="1"/>
    <xf numFmtId="44" fontId="2" fillId="2" borderId="0" xfId="0" applyNumberFormat="1" applyFont="1" applyFill="1" applyAlignment="1">
      <alignment horizontal="center"/>
    </xf>
    <xf numFmtId="44" fontId="6" fillId="2" borderId="0" xfId="1" applyNumberFormat="1" applyFont="1" applyFill="1"/>
    <xf numFmtId="0" fontId="6" fillId="2" borderId="0" xfId="0" applyFont="1" applyFill="1"/>
    <xf numFmtId="44" fontId="6" fillId="2" borderId="0" xfId="0" applyNumberFormat="1" applyFont="1" applyFill="1" applyBorder="1"/>
    <xf numFmtId="0" fontId="8" fillId="2" borderId="0" xfId="0" applyFont="1" applyFill="1" applyAlignment="1">
      <alignment horizontal="right"/>
    </xf>
    <xf numFmtId="0" fontId="8" fillId="2" borderId="0" xfId="0" applyFont="1" applyFill="1"/>
    <xf numFmtId="44" fontId="8" fillId="2" borderId="0" xfId="0" applyNumberFormat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3"/>
  <sheetViews>
    <sheetView tabSelected="1" view="pageBreakPreview" zoomScaleNormal="75" zoomScaleSheetLayoutView="100" workbookViewId="0">
      <selection activeCell="I30" sqref="I30"/>
    </sheetView>
  </sheetViews>
  <sheetFormatPr defaultRowHeight="15.75" x14ac:dyDescent="0.25"/>
  <cols>
    <col min="1" max="1" width="37.42578125" style="1" customWidth="1"/>
    <col min="2" max="2" width="13.7109375" style="1" customWidth="1"/>
    <col min="3" max="3" width="13.7109375" style="30" customWidth="1"/>
    <col min="4" max="4" width="43.85546875" style="1" customWidth="1"/>
    <col min="5" max="5" width="14.42578125" style="1" bestFit="1" customWidth="1"/>
    <col min="6" max="6" width="13.7109375" style="1" customWidth="1"/>
    <col min="7" max="7" width="45" style="1" customWidth="1"/>
    <col min="8" max="9" width="15.5703125" style="1" customWidth="1"/>
    <col min="10" max="16384" width="9.140625" style="1"/>
  </cols>
  <sheetData>
    <row r="1" spans="1:9" s="8" customFormat="1" ht="95.25" customHeight="1" x14ac:dyDescent="0.25">
      <c r="A1" s="32" t="s">
        <v>30</v>
      </c>
      <c r="B1" s="33"/>
      <c r="C1" s="33"/>
      <c r="D1" s="33"/>
      <c r="E1" s="33"/>
      <c r="F1" s="33"/>
      <c r="G1" s="33"/>
      <c r="H1" s="33"/>
      <c r="I1" s="25"/>
    </row>
    <row r="4" spans="1:9" ht="63" x14ac:dyDescent="0.25">
      <c r="A4" s="3" t="s">
        <v>0</v>
      </c>
      <c r="B4" s="26" t="s">
        <v>20</v>
      </c>
      <c r="C4" s="27" t="s">
        <v>21</v>
      </c>
      <c r="D4" s="3" t="s">
        <v>2</v>
      </c>
      <c r="E4" s="26" t="s">
        <v>22</v>
      </c>
      <c r="F4" s="27" t="s">
        <v>21</v>
      </c>
      <c r="G4" s="3" t="s">
        <v>3</v>
      </c>
      <c r="H4" s="26" t="s">
        <v>22</v>
      </c>
      <c r="I4" s="27" t="s">
        <v>24</v>
      </c>
    </row>
    <row r="5" spans="1:9" x14ac:dyDescent="0.25">
      <c r="A5" s="2"/>
      <c r="B5" s="30">
        <v>582</v>
      </c>
      <c r="C5" s="28">
        <v>775</v>
      </c>
      <c r="E5" s="30">
        <v>582</v>
      </c>
      <c r="F5" s="28">
        <v>775</v>
      </c>
      <c r="H5" s="30">
        <v>582</v>
      </c>
      <c r="I5" s="28">
        <v>775</v>
      </c>
    </row>
    <row r="6" spans="1:9" x14ac:dyDescent="0.25">
      <c r="A6" s="5" t="s">
        <v>1</v>
      </c>
      <c r="B6" s="2"/>
      <c r="C6" s="29"/>
      <c r="D6" s="5" t="s">
        <v>1</v>
      </c>
      <c r="E6" s="6"/>
      <c r="F6" s="29"/>
      <c r="G6" s="5" t="s">
        <v>1</v>
      </c>
    </row>
    <row r="7" spans="1:9" x14ac:dyDescent="0.25">
      <c r="A7" s="23" t="s">
        <v>32</v>
      </c>
      <c r="B7" s="13">
        <f>SUM(B5*10)</f>
        <v>5820</v>
      </c>
      <c r="C7" s="34">
        <f>SUM(C5*10)</f>
        <v>7750</v>
      </c>
      <c r="D7" s="23" t="s">
        <v>35</v>
      </c>
      <c r="E7" s="13">
        <f>SUM(E5*11)</f>
        <v>6402</v>
      </c>
      <c r="F7" s="34">
        <f>SUM(F5*11)</f>
        <v>8525</v>
      </c>
      <c r="G7" s="23" t="s">
        <v>35</v>
      </c>
      <c r="H7" s="13">
        <f>SUM(H5*11)</f>
        <v>6402</v>
      </c>
      <c r="I7" s="40">
        <f>SUM(I5*11)</f>
        <v>8525</v>
      </c>
    </row>
    <row r="8" spans="1:9" x14ac:dyDescent="0.25">
      <c r="A8" s="23" t="s">
        <v>16</v>
      </c>
      <c r="B8" s="13">
        <v>250</v>
      </c>
      <c r="C8" s="34">
        <v>250</v>
      </c>
      <c r="D8" s="23" t="s">
        <v>16</v>
      </c>
      <c r="E8" s="11">
        <v>250</v>
      </c>
      <c r="F8" s="34">
        <v>250</v>
      </c>
      <c r="G8" s="23" t="s">
        <v>16</v>
      </c>
      <c r="H8" s="11">
        <v>250</v>
      </c>
      <c r="I8" s="36">
        <v>250</v>
      </c>
    </row>
    <row r="9" spans="1:9" ht="31.5" x14ac:dyDescent="0.25">
      <c r="A9" s="24" t="s">
        <v>17</v>
      </c>
      <c r="B9" s="13">
        <f>SUM(38*10)</f>
        <v>380</v>
      </c>
      <c r="C9" s="34"/>
      <c r="D9" s="24" t="s">
        <v>17</v>
      </c>
      <c r="E9" s="13">
        <f>SUM(38*11)</f>
        <v>418</v>
      </c>
      <c r="F9" s="34"/>
      <c r="G9" s="24" t="s">
        <v>17</v>
      </c>
      <c r="H9" s="13">
        <f>SUM(38*11)</f>
        <v>418</v>
      </c>
      <c r="I9" s="40"/>
    </row>
    <row r="10" spans="1:9" x14ac:dyDescent="0.25">
      <c r="A10" s="7" t="s">
        <v>4</v>
      </c>
      <c r="B10" s="13">
        <f>SUM(B7:B9)</f>
        <v>6450</v>
      </c>
      <c r="C10" s="40">
        <f>SUM(C7:C9)</f>
        <v>8000</v>
      </c>
      <c r="D10" s="7" t="s">
        <v>4</v>
      </c>
      <c r="E10" s="11">
        <f>SUM(E7:E9)</f>
        <v>7070</v>
      </c>
      <c r="F10" s="40">
        <f>SUM(F7:F9)</f>
        <v>8775</v>
      </c>
      <c r="G10" s="7" t="s">
        <v>4</v>
      </c>
      <c r="H10" s="11">
        <f>SUM(H7:H9)</f>
        <v>7070</v>
      </c>
      <c r="I10" s="36">
        <f>SUM(I7:I9)</f>
        <v>8775</v>
      </c>
    </row>
    <row r="11" spans="1:9" x14ac:dyDescent="0.25">
      <c r="A11" s="3"/>
      <c r="C11" s="34"/>
      <c r="E11" s="4"/>
      <c r="F11" s="34"/>
      <c r="I11" s="41"/>
    </row>
    <row r="12" spans="1:9" x14ac:dyDescent="0.25">
      <c r="A12" s="5" t="s">
        <v>5</v>
      </c>
      <c r="B12" s="5"/>
      <c r="C12" s="35"/>
      <c r="D12" s="5" t="s">
        <v>6</v>
      </c>
      <c r="E12" s="9"/>
      <c r="F12" s="35"/>
      <c r="G12" s="5" t="s">
        <v>7</v>
      </c>
      <c r="I12" s="41"/>
    </row>
    <row r="13" spans="1:9" x14ac:dyDescent="0.25">
      <c r="A13" s="23" t="s">
        <v>33</v>
      </c>
      <c r="B13" s="11">
        <f>SUM(B5*17)</f>
        <v>9894</v>
      </c>
      <c r="C13" s="34">
        <f>SUM(C5*17)</f>
        <v>13175</v>
      </c>
      <c r="D13" s="23" t="s">
        <v>36</v>
      </c>
      <c r="E13" s="11">
        <f>SUM(E5*13)</f>
        <v>7566</v>
      </c>
      <c r="F13" s="34">
        <f>SUM(F5*13)</f>
        <v>10075</v>
      </c>
      <c r="G13" s="23" t="s">
        <v>38</v>
      </c>
      <c r="H13" s="11">
        <f>SUM(H5*12)</f>
        <v>6984</v>
      </c>
      <c r="I13" s="36">
        <f>SUM(I5*12)</f>
        <v>9300</v>
      </c>
    </row>
    <row r="14" spans="1:9" x14ac:dyDescent="0.25">
      <c r="A14" s="23" t="s">
        <v>16</v>
      </c>
      <c r="B14" s="11">
        <v>250</v>
      </c>
      <c r="C14" s="36">
        <v>250</v>
      </c>
      <c r="D14" s="23" t="s">
        <v>16</v>
      </c>
      <c r="E14" s="11">
        <v>250</v>
      </c>
      <c r="F14" s="36">
        <v>250</v>
      </c>
      <c r="G14" s="23" t="s">
        <v>16</v>
      </c>
      <c r="H14" s="11">
        <v>250</v>
      </c>
      <c r="I14" s="36">
        <v>250</v>
      </c>
    </row>
    <row r="15" spans="1:9" ht="31.5" x14ac:dyDescent="0.25">
      <c r="A15" s="24" t="s">
        <v>17</v>
      </c>
      <c r="B15" s="13">
        <f>SUM(38*17)</f>
        <v>646</v>
      </c>
      <c r="C15" s="34"/>
      <c r="D15" s="24" t="s">
        <v>17</v>
      </c>
      <c r="E15" s="13">
        <f>SUM(38*13)</f>
        <v>494</v>
      </c>
      <c r="F15" s="34"/>
      <c r="G15" s="24" t="s">
        <v>17</v>
      </c>
      <c r="H15" s="13">
        <f>SUM(38*12)</f>
        <v>456</v>
      </c>
      <c r="I15" s="40"/>
    </row>
    <row r="16" spans="1:9" x14ac:dyDescent="0.25">
      <c r="A16" s="7" t="s">
        <v>4</v>
      </c>
      <c r="B16" s="11">
        <f>SUM(B13:B15)</f>
        <v>10790</v>
      </c>
      <c r="C16" s="36">
        <f>SUM(C13:C15)</f>
        <v>13425</v>
      </c>
      <c r="D16" s="7" t="s">
        <v>4</v>
      </c>
      <c r="E16" s="11">
        <f>SUM(E13:E15)</f>
        <v>8310</v>
      </c>
      <c r="F16" s="36">
        <f>SUM(F13:F15)</f>
        <v>10325</v>
      </c>
      <c r="G16" s="7" t="s">
        <v>4</v>
      </c>
      <c r="H16" s="11">
        <f>SUM(H13:H15)</f>
        <v>7690</v>
      </c>
      <c r="I16" s="36">
        <f>SUM(I13:I15)</f>
        <v>9550</v>
      </c>
    </row>
    <row r="17" spans="1:9" x14ac:dyDescent="0.25">
      <c r="A17" s="7"/>
      <c r="B17" s="11"/>
      <c r="C17" s="34"/>
      <c r="D17" s="7"/>
      <c r="E17" s="11"/>
      <c r="F17" s="34"/>
      <c r="G17" s="7"/>
      <c r="H17" s="11"/>
      <c r="I17" s="36"/>
    </row>
    <row r="18" spans="1:9" x14ac:dyDescent="0.25">
      <c r="A18" s="5" t="s">
        <v>8</v>
      </c>
      <c r="B18" s="5"/>
      <c r="C18" s="35"/>
      <c r="D18" s="5" t="s">
        <v>10</v>
      </c>
      <c r="E18" s="9"/>
      <c r="F18" s="35"/>
      <c r="G18" s="5" t="s">
        <v>9</v>
      </c>
      <c r="I18" s="41"/>
    </row>
    <row r="19" spans="1:9" x14ac:dyDescent="0.25">
      <c r="A19" s="23" t="s">
        <v>34</v>
      </c>
      <c r="B19" s="11">
        <f>B5*19</f>
        <v>11058</v>
      </c>
      <c r="C19" s="34">
        <f>SUM(C5*19)</f>
        <v>14725</v>
      </c>
      <c r="D19" s="23" t="s">
        <v>37</v>
      </c>
      <c r="E19" s="11">
        <f>E5*15</f>
        <v>8730</v>
      </c>
      <c r="F19" s="34">
        <f>SUM(F5*15)</f>
        <v>11625</v>
      </c>
      <c r="G19" s="23" t="s">
        <v>32</v>
      </c>
      <c r="H19" s="11">
        <f>H5*10</f>
        <v>5820</v>
      </c>
      <c r="I19" s="36">
        <f>SUM(I5*10)</f>
        <v>7750</v>
      </c>
    </row>
    <row r="20" spans="1:9" x14ac:dyDescent="0.25">
      <c r="A20" s="23" t="s">
        <v>16</v>
      </c>
      <c r="B20" s="11">
        <v>250</v>
      </c>
      <c r="C20" s="36">
        <v>250</v>
      </c>
      <c r="D20" s="23" t="s">
        <v>16</v>
      </c>
      <c r="E20" s="13">
        <v>250</v>
      </c>
      <c r="F20" s="36">
        <v>250</v>
      </c>
      <c r="G20" s="23" t="s">
        <v>16</v>
      </c>
      <c r="H20" s="11">
        <v>250</v>
      </c>
      <c r="I20" s="36">
        <v>250</v>
      </c>
    </row>
    <row r="21" spans="1:9" ht="31.5" x14ac:dyDescent="0.25">
      <c r="A21" s="24" t="s">
        <v>17</v>
      </c>
      <c r="B21" s="13">
        <f>SUM(38*19)</f>
        <v>722</v>
      </c>
      <c r="C21" s="34"/>
      <c r="D21" s="24" t="s">
        <v>17</v>
      </c>
      <c r="E21" s="13">
        <f>SUM(38*15)</f>
        <v>570</v>
      </c>
      <c r="F21" s="34"/>
      <c r="G21" s="24" t="s">
        <v>17</v>
      </c>
      <c r="H21" s="13">
        <f>SUM(38*10)</f>
        <v>380</v>
      </c>
      <c r="I21" s="40"/>
    </row>
    <row r="22" spans="1:9" x14ac:dyDescent="0.25">
      <c r="A22" s="10" t="s">
        <v>4</v>
      </c>
      <c r="B22" s="14">
        <f>SUM(B19:B21)</f>
        <v>12030</v>
      </c>
      <c r="C22" s="37">
        <f>SUM(C19:C21)</f>
        <v>14975</v>
      </c>
      <c r="D22" s="10" t="s">
        <v>4</v>
      </c>
      <c r="E22" s="14">
        <f>SUM(E19:E21)</f>
        <v>9550</v>
      </c>
      <c r="F22" s="37">
        <f>SUM(F19:F21)</f>
        <v>11875</v>
      </c>
      <c r="G22" s="10" t="s">
        <v>4</v>
      </c>
      <c r="H22" s="14">
        <f>SUM(H19:H21)</f>
        <v>6450</v>
      </c>
      <c r="I22" s="37">
        <f>SUM(I19:I21)</f>
        <v>8000</v>
      </c>
    </row>
    <row r="23" spans="1:9" x14ac:dyDescent="0.25">
      <c r="A23" s="16"/>
      <c r="B23" s="17"/>
      <c r="C23" s="38"/>
      <c r="D23" s="16"/>
      <c r="E23" s="17"/>
      <c r="F23" s="38"/>
      <c r="G23" s="16"/>
      <c r="H23" s="17"/>
      <c r="I23" s="42"/>
    </row>
    <row r="24" spans="1:9" s="18" customFormat="1" x14ac:dyDescent="0.25">
      <c r="A24" s="18" t="s">
        <v>12</v>
      </c>
      <c r="B24" s="21">
        <f>SUM(B7+B13+B19)</f>
        <v>26772</v>
      </c>
      <c r="C24" s="39">
        <f>SUM(C7+C13+C19)</f>
        <v>35650</v>
      </c>
      <c r="D24" s="18" t="s">
        <v>13</v>
      </c>
      <c r="E24" s="22">
        <f>E7+E13+E19</f>
        <v>22698</v>
      </c>
      <c r="F24" s="39">
        <f>SUM(F7+F13+F19)</f>
        <v>30225</v>
      </c>
      <c r="G24" s="18" t="s">
        <v>14</v>
      </c>
      <c r="H24" s="22">
        <f>H7+H13+H19</f>
        <v>19206</v>
      </c>
      <c r="I24" s="39">
        <f>SUM(I7+I13+I19)</f>
        <v>25575</v>
      </c>
    </row>
    <row r="25" spans="1:9" s="18" customFormat="1" x14ac:dyDescent="0.25">
      <c r="A25" s="23" t="s">
        <v>27</v>
      </c>
      <c r="B25" s="21">
        <f>SUM(B10+B16+B22)</f>
        <v>29270</v>
      </c>
      <c r="C25" s="39">
        <f>SUM(C10+C16+C22)</f>
        <v>36400</v>
      </c>
      <c r="D25" s="23" t="s">
        <v>28</v>
      </c>
      <c r="E25" s="22">
        <f>SUM(E10+E16+E22)</f>
        <v>24930</v>
      </c>
      <c r="F25" s="39">
        <f>SUM(F10+F16+F22)</f>
        <v>30975</v>
      </c>
      <c r="G25" s="23" t="s">
        <v>29</v>
      </c>
      <c r="H25" s="22">
        <f>SUM(H10+H16+H22)</f>
        <v>21210</v>
      </c>
      <c r="I25" s="39">
        <f>SUM(I10+I16+I22)</f>
        <v>26325</v>
      </c>
    </row>
    <row r="26" spans="1:9" s="18" customFormat="1" x14ac:dyDescent="0.25">
      <c r="B26" s="21"/>
      <c r="C26" s="31"/>
      <c r="E26" s="22"/>
      <c r="H26" s="22"/>
      <c r="I26" s="22"/>
    </row>
    <row r="27" spans="1:9" s="18" customFormat="1" x14ac:dyDescent="0.25">
      <c r="B27" s="21"/>
      <c r="C27" s="31"/>
      <c r="E27" s="22"/>
      <c r="F27" s="7" t="s">
        <v>18</v>
      </c>
      <c r="G27" s="2" t="s">
        <v>15</v>
      </c>
      <c r="H27" s="20">
        <f>B24+E24+H24</f>
        <v>68676</v>
      </c>
      <c r="I27" s="20"/>
    </row>
    <row r="28" spans="1:9" x14ac:dyDescent="0.25">
      <c r="A28" s="2"/>
      <c r="B28" s="12"/>
      <c r="D28" s="2"/>
      <c r="E28" s="19"/>
      <c r="F28" s="2"/>
      <c r="G28" s="2" t="s">
        <v>11</v>
      </c>
      <c r="H28" s="20">
        <f>B25+E25+H25</f>
        <v>75410</v>
      </c>
      <c r="I28" s="20"/>
    </row>
    <row r="29" spans="1:9" x14ac:dyDescent="0.25">
      <c r="A29" s="2"/>
      <c r="B29" s="12"/>
      <c r="D29" s="2"/>
      <c r="E29" s="19"/>
      <c r="F29" s="2"/>
      <c r="G29" s="2"/>
      <c r="H29" s="20"/>
      <c r="I29" s="20"/>
    </row>
    <row r="30" spans="1:9" x14ac:dyDescent="0.25">
      <c r="A30" s="2"/>
      <c r="B30" s="12"/>
      <c r="D30" s="2"/>
      <c r="E30" s="43" t="s">
        <v>19</v>
      </c>
      <c r="F30" s="43"/>
      <c r="G30" s="44" t="s">
        <v>25</v>
      </c>
      <c r="H30" s="45"/>
      <c r="I30" s="45">
        <f>SUM(C24+F24+I24)</f>
        <v>91450</v>
      </c>
    </row>
    <row r="31" spans="1:9" x14ac:dyDescent="0.25">
      <c r="A31" s="23" t="s">
        <v>31</v>
      </c>
      <c r="D31" s="2"/>
      <c r="E31" s="41"/>
      <c r="F31" s="41"/>
      <c r="G31" s="44" t="s">
        <v>26</v>
      </c>
      <c r="H31" s="45" t="s">
        <v>23</v>
      </c>
      <c r="I31" s="45">
        <f>SUM(C25+F25+I25)</f>
        <v>93700</v>
      </c>
    </row>
    <row r="32" spans="1:9" x14ac:dyDescent="0.25">
      <c r="D32" s="15"/>
    </row>
    <row r="33" spans="4:4" x14ac:dyDescent="0.25">
      <c r="D33" s="15"/>
    </row>
  </sheetData>
  <mergeCells count="2">
    <mergeCell ref="A1:H1"/>
    <mergeCell ref="E30:F30"/>
  </mergeCells>
  <pageMargins left="0.23" right="0.14000000000000001" top="0.35" bottom="0.75" header="0.3" footer="0.3"/>
  <pageSetup scale="63" fitToHeight="0" orientation="landscape" r:id="rId1"/>
  <headerFooter>
    <oddFooter>&amp;L&amp;8&amp;Z&amp;F</oddFooter>
  </headerFooter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WKU-DPT_FY2015_Cost_Est</vt:lpstr>
      <vt:lpstr>Sheet3</vt:lpstr>
      <vt:lpstr>'WKU-DPT_FY2015_Cost_Est'!Print_Area</vt:lpstr>
    </vt:vector>
  </TitlesOfParts>
  <Company>wku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DPT Cost Estimate Sheet</dc:title>
  <dc:creator>Harvey Wallmann</dc:creator>
  <cp:lastModifiedBy>Pyzola, Virginia</cp:lastModifiedBy>
  <cp:lastPrinted>2014-10-20T18:46:56Z</cp:lastPrinted>
  <dcterms:created xsi:type="dcterms:W3CDTF">2010-09-01T16:24:43Z</dcterms:created>
  <dcterms:modified xsi:type="dcterms:W3CDTF">2014-10-20T19:10:16Z</dcterms:modified>
</cp:coreProperties>
</file>