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r17077\Desktop\CAPE\Final Recommendations\"/>
    </mc:Choice>
  </mc:AlternateContent>
  <bookViews>
    <workbookView xWindow="0" yWindow="0" windowWidth="23040" windowHeight="9195"/>
  </bookViews>
  <sheets>
    <sheet name="Sheet1" sheetId="1" r:id="rId1"/>
  </sheets>
  <externalReferences>
    <externalReference r:id="rId2"/>
  </externalReferences>
  <definedNames>
    <definedName name="_xlnm.Print_Area" localSheetId="0">Sheet1!$A$1:$L$46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G38" i="1"/>
  <c r="H37" i="1" s="1"/>
  <c r="K33" i="1"/>
  <c r="H33" i="1"/>
  <c r="E33" i="1"/>
  <c r="J31" i="1"/>
  <c r="K30" i="1" s="1"/>
  <c r="H30" i="1" s="1"/>
  <c r="G28" i="1"/>
  <c r="E26" i="1"/>
  <c r="H26" i="1" s="1"/>
  <c r="G24" i="1"/>
  <c r="H23" i="1" s="1"/>
  <c r="D21" i="1"/>
  <c r="E20" i="1" s="1"/>
  <c r="H20" i="1" s="1"/>
  <c r="G18" i="1"/>
  <c r="D17" i="1"/>
  <c r="G17" i="1" s="1"/>
  <c r="G14" i="1"/>
  <c r="J14" i="1" s="1"/>
  <c r="K12" i="1" s="1"/>
  <c r="G10" i="1"/>
  <c r="J10" i="1" s="1"/>
  <c r="K7" i="1" s="1"/>
  <c r="E7" i="1"/>
  <c r="J24" i="1" l="1"/>
  <c r="K23" i="1" s="1"/>
  <c r="G31" i="1"/>
  <c r="E16" i="1"/>
  <c r="E39" i="1" s="1"/>
  <c r="G21" i="1"/>
  <c r="H7" i="1"/>
  <c r="H12" i="1"/>
  <c r="J38" i="1"/>
  <c r="K37" i="1" s="1"/>
  <c r="K39" i="1" s="1"/>
  <c r="H16" i="1" l="1"/>
  <c r="H39" i="1" s="1"/>
</calcChain>
</file>

<file path=xl/sharedStrings.xml><?xml version="1.0" encoding="utf-8"?>
<sst xmlns="http://schemas.openxmlformats.org/spreadsheetml/2006/main" count="51" uniqueCount="42">
  <si>
    <t>Provost's SIF Commitments - 3 Year Plan - As of 7/10/19</t>
  </si>
  <si>
    <t>Year 1</t>
  </si>
  <si>
    <t>Year 2</t>
  </si>
  <si>
    <t>Year 3</t>
  </si>
  <si>
    <t>(FY 20)</t>
  </si>
  <si>
    <t>(FY 21)</t>
  </si>
  <si>
    <t>(FY 22)</t>
  </si>
  <si>
    <t>College</t>
  </si>
  <si>
    <t>Area</t>
  </si>
  <si>
    <t>Description</t>
  </si>
  <si>
    <t>Detail</t>
  </si>
  <si>
    <t>Total</t>
  </si>
  <si>
    <t>GFCB</t>
  </si>
  <si>
    <t>Finance</t>
  </si>
  <si>
    <t>"Center for Financial Success"</t>
  </si>
  <si>
    <t>Summer Camp</t>
  </si>
  <si>
    <t>Asst Research Prof. ($135k + Ben@40%)</t>
  </si>
  <si>
    <t>CHHS</t>
  </si>
  <si>
    <t>Exercise Science</t>
  </si>
  <si>
    <t>Equipment</t>
  </si>
  <si>
    <t>Assistant Professor ($60k + Ben@40%)</t>
  </si>
  <si>
    <t>OCSE</t>
  </si>
  <si>
    <t>Agriculture</t>
  </si>
  <si>
    <t>Equine Instructor ($44k + Ben@40%)</t>
  </si>
  <si>
    <t>Livestock Judging Coach ($10k + Ben)</t>
  </si>
  <si>
    <t>CIT</t>
  </si>
  <si>
    <t>Instructor ($50k + Ben@40%)</t>
  </si>
  <si>
    <t>Management</t>
  </si>
  <si>
    <t>Assistant Professor ($115k + Ben@40%)</t>
  </si>
  <si>
    <t>PCAL</t>
  </si>
  <si>
    <t>Computer Animation</t>
  </si>
  <si>
    <t>Art Realloc for Comp Anim Faculty</t>
  </si>
  <si>
    <t>BDAN</t>
  </si>
  <si>
    <t>Instructor ($60k + Ben@40%)</t>
  </si>
  <si>
    <t>Theatre &amp; Dance</t>
  </si>
  <si>
    <t>Studio Upgrade</t>
  </si>
  <si>
    <t>Staff Upgrade</t>
  </si>
  <si>
    <t xml:space="preserve">PCAL </t>
  </si>
  <si>
    <t>Film</t>
  </si>
  <si>
    <t>Assistant Professor-Production Design ($60k + Ben@40%)</t>
  </si>
  <si>
    <t>Total Commitment</t>
  </si>
  <si>
    <t>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</si>
</sst>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0" fillId="2" borderId="1" xfId="0" applyFill="1" applyBorder="1"/>
    <xf numFmtId="0" fontId="0" fillId="3" borderId="2" xfId="0" applyFill="1" applyBorder="1"/>
    <xf numFmtId="0" fontId="0" fillId="2" borderId="3" xfId="0" applyFill="1" applyBorder="1"/>
    <xf numFmtId="0" fontId="2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2" xfId="0" applyBorder="1"/>
    <xf numFmtId="164" fontId="0" fillId="0" borderId="2" xfId="1" applyNumberFormat="1" applyFont="1" applyBorder="1"/>
    <xf numFmtId="164" fontId="2" fillId="0" borderId="2" xfId="1" applyNumberFormat="1" applyFont="1" applyBorder="1"/>
    <xf numFmtId="164" fontId="0" fillId="0" borderId="2" xfId="1" applyNumberFormat="1" applyFont="1" applyBorder="1" applyAlignment="1">
      <alignment horizontal="center"/>
    </xf>
    <xf numFmtId="0" fontId="2" fillId="0" borderId="2" xfId="0" applyFont="1" applyBorder="1"/>
    <xf numFmtId="0" fontId="0" fillId="0" borderId="2" xfId="0" applyBorder="1" applyAlignment="1">
      <alignment wrapText="1"/>
    </xf>
    <xf numFmtId="164" fontId="2" fillId="0" borderId="4" xfId="1" applyNumberFormat="1" applyFont="1" applyBorder="1"/>
    <xf numFmtId="0" fontId="2" fillId="0" borderId="2" xfId="0" applyFont="1" applyBorder="1" applyAlignment="1">
      <alignment horizontal="right"/>
    </xf>
    <xf numFmtId="0" fontId="0" fillId="0" borderId="2" xfId="0" applyFont="1" applyBorder="1" applyAlignment="1">
      <alignment horizontal="right"/>
    </xf>
    <xf numFmtId="164" fontId="1" fillId="0" borderId="2" xfId="1" applyNumberFormat="1" applyFont="1" applyBorder="1"/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USTOM-SHARED\ACADEMIC-BUDGETS-ADMINISTRATION\FY%2020%20SIF%20Provost%20071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3 Yr Plan"/>
      <sheetName val="C. Stevens FINAL"/>
      <sheetName val="MEAD Revised"/>
    </sheetNames>
    <sheetDataSet>
      <sheetData sheetId="0"/>
      <sheetData sheetId="1"/>
      <sheetData sheetId="2">
        <row r="27">
          <cell r="B27">
            <v>483900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tabSelected="1" topLeftCell="A14" workbookViewId="0">
      <selection activeCell="I43" sqref="I43"/>
    </sheetView>
  </sheetViews>
  <sheetFormatPr defaultRowHeight="15" x14ac:dyDescent="0.25"/>
  <cols>
    <col min="1" max="1" width="5.5703125" customWidth="1"/>
    <col min="3" max="3" width="31.42578125" bestFit="1" customWidth="1"/>
    <col min="4" max="4" width="9.7109375" customWidth="1"/>
    <col min="5" max="5" width="9.85546875" bestFit="1" customWidth="1"/>
    <col min="6" max="6" width="1.7109375" customWidth="1"/>
    <col min="7" max="7" width="10.28515625" customWidth="1"/>
    <col min="8" max="8" width="9.85546875" bestFit="1" customWidth="1"/>
    <col min="9" max="9" width="1.7109375" customWidth="1"/>
    <col min="10" max="10" width="10.28515625" customWidth="1"/>
    <col min="11" max="11" width="9.85546875" bestFit="1" customWidth="1"/>
    <col min="12" max="12" width="1.7109375" customWidth="1"/>
  </cols>
  <sheetData>
    <row r="1" spans="1:12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1:12" x14ac:dyDescent="0.25">
      <c r="A4" s="2"/>
      <c r="B4" s="2"/>
      <c r="C4" s="2"/>
      <c r="D4" s="19" t="s">
        <v>1</v>
      </c>
      <c r="E4" s="19"/>
      <c r="F4" s="3"/>
      <c r="G4" s="19" t="s">
        <v>2</v>
      </c>
      <c r="H4" s="19"/>
      <c r="I4" s="3"/>
      <c r="J4" s="19" t="s">
        <v>3</v>
      </c>
      <c r="K4" s="19"/>
      <c r="L4" s="3"/>
    </row>
    <row r="5" spans="1:12" x14ac:dyDescent="0.25">
      <c r="A5" s="4"/>
      <c r="B5" s="4"/>
      <c r="C5" s="4"/>
      <c r="D5" s="19" t="s">
        <v>4</v>
      </c>
      <c r="E5" s="19"/>
      <c r="F5" s="3"/>
      <c r="G5" s="19" t="s">
        <v>5</v>
      </c>
      <c r="H5" s="19"/>
      <c r="I5" s="3"/>
      <c r="J5" s="19" t="s">
        <v>6</v>
      </c>
      <c r="K5" s="19"/>
      <c r="L5" s="3"/>
    </row>
    <row r="6" spans="1:12" x14ac:dyDescent="0.25">
      <c r="A6" s="5" t="s">
        <v>7</v>
      </c>
      <c r="B6" s="5" t="s">
        <v>8</v>
      </c>
      <c r="C6" s="5" t="s">
        <v>9</v>
      </c>
      <c r="D6" s="6" t="s">
        <v>10</v>
      </c>
      <c r="E6" s="7" t="s">
        <v>11</v>
      </c>
      <c r="F6" s="3"/>
      <c r="G6" s="6" t="s">
        <v>10</v>
      </c>
      <c r="H6" s="7" t="s">
        <v>11</v>
      </c>
      <c r="I6" s="3"/>
      <c r="J6" s="6" t="s">
        <v>10</v>
      </c>
      <c r="K6" s="7" t="s">
        <v>11</v>
      </c>
      <c r="L6" s="3"/>
    </row>
    <row r="7" spans="1:12" x14ac:dyDescent="0.25">
      <c r="A7" s="8" t="s">
        <v>12</v>
      </c>
      <c r="B7" s="8" t="s">
        <v>13</v>
      </c>
      <c r="C7" s="8"/>
      <c r="D7" s="9"/>
      <c r="E7" s="10">
        <f>+D8+D9</f>
        <v>35000</v>
      </c>
      <c r="F7" s="3"/>
      <c r="G7" s="9"/>
      <c r="H7" s="10">
        <f>+G10</f>
        <v>189000</v>
      </c>
      <c r="I7" s="3"/>
      <c r="J7" s="9"/>
      <c r="K7" s="10">
        <f>+J10</f>
        <v>189000</v>
      </c>
      <c r="L7" s="3"/>
    </row>
    <row r="8" spans="1:12" x14ac:dyDescent="0.25">
      <c r="A8" s="8"/>
      <c r="B8" s="8"/>
      <c r="C8" s="8" t="s">
        <v>14</v>
      </c>
      <c r="D8" s="11">
        <v>20000</v>
      </c>
      <c r="E8" s="10"/>
      <c r="F8" s="3"/>
      <c r="G8" s="9"/>
      <c r="H8" s="10"/>
      <c r="I8" s="3"/>
      <c r="J8" s="9"/>
      <c r="K8" s="10"/>
      <c r="L8" s="3"/>
    </row>
    <row r="9" spans="1:12" x14ac:dyDescent="0.25">
      <c r="A9" s="8"/>
      <c r="B9" s="8"/>
      <c r="C9" s="8" t="s">
        <v>15</v>
      </c>
      <c r="D9" s="9">
        <v>15000</v>
      </c>
      <c r="E9" s="10"/>
      <c r="F9" s="3"/>
      <c r="G9" s="9"/>
      <c r="H9" s="10"/>
      <c r="I9" s="3"/>
      <c r="J9" s="9"/>
      <c r="K9" s="10"/>
      <c r="L9" s="3"/>
    </row>
    <row r="10" spans="1:12" x14ac:dyDescent="0.25">
      <c r="A10" s="8"/>
      <c r="B10" s="8"/>
      <c r="C10" s="8" t="s">
        <v>16</v>
      </c>
      <c r="D10" s="9"/>
      <c r="E10" s="10"/>
      <c r="F10" s="3"/>
      <c r="G10" s="9">
        <f>ROUND(135000*1.4,0)</f>
        <v>189000</v>
      </c>
      <c r="H10" s="10"/>
      <c r="I10" s="3"/>
      <c r="J10" s="9">
        <f>+G10</f>
        <v>189000</v>
      </c>
      <c r="K10" s="10"/>
      <c r="L10" s="3"/>
    </row>
    <row r="11" spans="1:12" x14ac:dyDescent="0.25">
      <c r="A11" s="8"/>
      <c r="B11" s="8"/>
      <c r="C11" s="8"/>
      <c r="D11" s="9"/>
      <c r="E11" s="10"/>
      <c r="F11" s="3"/>
      <c r="G11" s="9"/>
      <c r="H11" s="10"/>
      <c r="I11" s="3"/>
      <c r="J11" s="9"/>
      <c r="K11" s="10"/>
      <c r="L11" s="3"/>
    </row>
    <row r="12" spans="1:12" x14ac:dyDescent="0.25">
      <c r="A12" s="8" t="s">
        <v>17</v>
      </c>
      <c r="B12" s="8" t="s">
        <v>18</v>
      </c>
      <c r="C12" s="8"/>
      <c r="D12" s="9"/>
      <c r="E12" s="10">
        <v>60000</v>
      </c>
      <c r="F12" s="3"/>
      <c r="G12" s="9"/>
      <c r="H12" s="10">
        <f>+G14</f>
        <v>84000</v>
      </c>
      <c r="I12" s="3"/>
      <c r="J12" s="9"/>
      <c r="K12" s="10">
        <f>+J14</f>
        <v>84000</v>
      </c>
      <c r="L12" s="3"/>
    </row>
    <row r="13" spans="1:12" x14ac:dyDescent="0.25">
      <c r="A13" s="8"/>
      <c r="B13" s="8"/>
      <c r="C13" s="8" t="s">
        <v>19</v>
      </c>
      <c r="D13" s="9">
        <v>60000</v>
      </c>
      <c r="E13" s="10"/>
      <c r="F13" s="3"/>
      <c r="G13" s="9"/>
      <c r="H13" s="10"/>
      <c r="I13" s="3"/>
      <c r="J13" s="9"/>
      <c r="K13" s="10"/>
      <c r="L13" s="3"/>
    </row>
    <row r="14" spans="1:12" x14ac:dyDescent="0.25">
      <c r="A14" s="8"/>
      <c r="B14" s="8"/>
      <c r="C14" s="8" t="s">
        <v>20</v>
      </c>
      <c r="D14" s="9"/>
      <c r="E14" s="10"/>
      <c r="F14" s="3"/>
      <c r="G14" s="9">
        <f>ROUND(60000*1.4,0)</f>
        <v>84000</v>
      </c>
      <c r="H14" s="10"/>
      <c r="I14" s="3"/>
      <c r="J14" s="9">
        <f>+G14</f>
        <v>84000</v>
      </c>
      <c r="K14" s="10"/>
      <c r="L14" s="3"/>
    </row>
    <row r="15" spans="1:12" x14ac:dyDescent="0.25">
      <c r="A15" s="8"/>
      <c r="B15" s="8"/>
      <c r="C15" s="8"/>
      <c r="D15" s="9"/>
      <c r="E15" s="10"/>
      <c r="F15" s="3"/>
      <c r="G15" s="9"/>
      <c r="H15" s="10"/>
      <c r="I15" s="3"/>
      <c r="J15" s="9"/>
      <c r="K15" s="10"/>
      <c r="L15" s="3"/>
    </row>
    <row r="16" spans="1:12" x14ac:dyDescent="0.25">
      <c r="A16" s="8" t="s">
        <v>21</v>
      </c>
      <c r="B16" s="8" t="s">
        <v>22</v>
      </c>
      <c r="C16" s="8"/>
      <c r="D16" s="9"/>
      <c r="E16" s="10">
        <f>+D17+D18</f>
        <v>74900</v>
      </c>
      <c r="F16" s="3"/>
      <c r="G16" s="9"/>
      <c r="H16" s="10">
        <f>+E16</f>
        <v>74900</v>
      </c>
      <c r="I16" s="3"/>
      <c r="J16" s="9"/>
      <c r="K16" s="10"/>
      <c r="L16" s="3"/>
    </row>
    <row r="17" spans="1:12" x14ac:dyDescent="0.25">
      <c r="A17" s="8"/>
      <c r="B17" s="8"/>
      <c r="C17" s="8" t="s">
        <v>23</v>
      </c>
      <c r="D17" s="9">
        <f>ROUND(44000*1.4,0)</f>
        <v>61600</v>
      </c>
      <c r="E17" s="10"/>
      <c r="F17" s="3"/>
      <c r="G17" s="9">
        <f>+D17</f>
        <v>61600</v>
      </c>
      <c r="H17" s="10"/>
      <c r="I17" s="3"/>
      <c r="J17" s="9"/>
      <c r="K17" s="10"/>
      <c r="L17" s="3"/>
    </row>
    <row r="18" spans="1:12" x14ac:dyDescent="0.25">
      <c r="A18" s="8"/>
      <c r="B18" s="8"/>
      <c r="C18" s="8" t="s">
        <v>24</v>
      </c>
      <c r="D18" s="9">
        <v>13300</v>
      </c>
      <c r="E18" s="10"/>
      <c r="F18" s="3"/>
      <c r="G18" s="9">
        <f>+D18</f>
        <v>13300</v>
      </c>
      <c r="H18" s="10"/>
      <c r="I18" s="3"/>
      <c r="J18" s="9"/>
      <c r="K18" s="10"/>
      <c r="L18" s="3"/>
    </row>
    <row r="19" spans="1:12" x14ac:dyDescent="0.25">
      <c r="A19" s="8"/>
      <c r="B19" s="8"/>
      <c r="C19" s="8"/>
      <c r="D19" s="9"/>
      <c r="E19" s="10"/>
      <c r="F19" s="3"/>
      <c r="G19" s="9"/>
      <c r="H19" s="10"/>
      <c r="I19" s="3"/>
      <c r="J19" s="9"/>
      <c r="K19" s="10"/>
      <c r="L19" s="3"/>
    </row>
    <row r="20" spans="1:12" x14ac:dyDescent="0.25">
      <c r="A20" s="8" t="s">
        <v>21</v>
      </c>
      <c r="B20" s="8" t="s">
        <v>25</v>
      </c>
      <c r="C20" s="8"/>
      <c r="D20" s="9"/>
      <c r="E20" s="10">
        <f>+D21</f>
        <v>70000</v>
      </c>
      <c r="F20" s="3"/>
      <c r="G20" s="9"/>
      <c r="H20" s="10">
        <f>+E20</f>
        <v>70000</v>
      </c>
      <c r="I20" s="3"/>
      <c r="J20" s="9"/>
      <c r="K20" s="10"/>
      <c r="L20" s="3"/>
    </row>
    <row r="21" spans="1:12" x14ac:dyDescent="0.25">
      <c r="A21" s="8"/>
      <c r="B21" s="8"/>
      <c r="C21" s="8" t="s">
        <v>26</v>
      </c>
      <c r="D21" s="9">
        <f>ROUND(50000*1.4,0)</f>
        <v>70000</v>
      </c>
      <c r="E21" s="10"/>
      <c r="F21" s="3"/>
      <c r="G21" s="9">
        <f>+D21</f>
        <v>70000</v>
      </c>
      <c r="H21" s="10"/>
      <c r="I21" s="3"/>
      <c r="J21" s="9"/>
      <c r="K21" s="10"/>
      <c r="L21" s="3"/>
    </row>
    <row r="22" spans="1:12" x14ac:dyDescent="0.25">
      <c r="A22" s="8"/>
      <c r="B22" s="8"/>
      <c r="C22" s="8"/>
      <c r="D22" s="9"/>
      <c r="E22" s="10"/>
      <c r="F22" s="3"/>
      <c r="G22" s="9"/>
      <c r="H22" s="10"/>
      <c r="I22" s="3"/>
      <c r="J22" s="9"/>
      <c r="K22" s="10"/>
      <c r="L22" s="3"/>
    </row>
    <row r="23" spans="1:12" x14ac:dyDescent="0.25">
      <c r="A23" s="8" t="s">
        <v>12</v>
      </c>
      <c r="B23" s="8" t="s">
        <v>27</v>
      </c>
      <c r="C23" s="8"/>
      <c r="D23" s="9"/>
      <c r="E23" s="10"/>
      <c r="F23" s="3"/>
      <c r="G23" s="9"/>
      <c r="H23" s="10">
        <f>+G24</f>
        <v>161000</v>
      </c>
      <c r="I23" s="3"/>
      <c r="J23" s="9"/>
      <c r="K23" s="10">
        <f>+J24</f>
        <v>161000</v>
      </c>
      <c r="L23" s="3"/>
    </row>
    <row r="24" spans="1:12" x14ac:dyDescent="0.25">
      <c r="A24" s="8"/>
      <c r="B24" s="8"/>
      <c r="C24" s="8" t="s">
        <v>28</v>
      </c>
      <c r="D24" s="9"/>
      <c r="E24" s="10"/>
      <c r="F24" s="3"/>
      <c r="G24" s="9">
        <f>ROUND(115000*1.4,0)</f>
        <v>161000</v>
      </c>
      <c r="H24" s="10"/>
      <c r="I24" s="3"/>
      <c r="J24" s="9">
        <f>+G24</f>
        <v>161000</v>
      </c>
      <c r="K24" s="10"/>
      <c r="L24" s="3"/>
    </row>
    <row r="25" spans="1:12" x14ac:dyDescent="0.25">
      <c r="A25" s="8"/>
      <c r="B25" s="8"/>
      <c r="C25" s="8"/>
      <c r="D25" s="9"/>
      <c r="E25" s="10"/>
      <c r="F25" s="3"/>
      <c r="G25" s="9"/>
      <c r="H25" s="10"/>
      <c r="I25" s="3"/>
      <c r="J25" s="9"/>
      <c r="K25" s="10"/>
      <c r="L25" s="3"/>
    </row>
    <row r="26" spans="1:12" x14ac:dyDescent="0.25">
      <c r="A26" s="8" t="s">
        <v>29</v>
      </c>
      <c r="B26" s="8" t="s">
        <v>30</v>
      </c>
      <c r="C26" s="8"/>
      <c r="D26" s="9"/>
      <c r="E26" s="10">
        <f>+D27</f>
        <v>90000</v>
      </c>
      <c r="F26" s="3"/>
      <c r="G26" s="9"/>
      <c r="H26" s="10">
        <f>+E26</f>
        <v>90000</v>
      </c>
      <c r="I26" s="3"/>
      <c r="J26" s="9"/>
      <c r="K26" s="10"/>
      <c r="L26" s="3"/>
    </row>
    <row r="27" spans="1:12" x14ac:dyDescent="0.25">
      <c r="A27" s="8"/>
      <c r="B27" s="8"/>
      <c r="C27" s="8" t="s">
        <v>19</v>
      </c>
      <c r="D27" s="9">
        <v>90000</v>
      </c>
      <c r="E27" s="10"/>
      <c r="F27" s="3"/>
      <c r="G27" s="9"/>
      <c r="H27" s="10"/>
      <c r="I27" s="3"/>
      <c r="J27" s="9"/>
      <c r="K27" s="10"/>
      <c r="L27" s="3"/>
    </row>
    <row r="28" spans="1:12" x14ac:dyDescent="0.25">
      <c r="A28" s="8"/>
      <c r="B28" s="8"/>
      <c r="C28" s="8" t="s">
        <v>31</v>
      </c>
      <c r="D28" s="9"/>
      <c r="E28" s="10"/>
      <c r="F28" s="3"/>
      <c r="G28" s="9">
        <f>+D27</f>
        <v>90000</v>
      </c>
      <c r="H28" s="10"/>
      <c r="I28" s="3"/>
      <c r="J28" s="9"/>
      <c r="K28" s="10"/>
      <c r="L28" s="3"/>
    </row>
    <row r="29" spans="1:12" x14ac:dyDescent="0.25">
      <c r="A29" s="8"/>
      <c r="B29" s="8"/>
      <c r="C29" s="8"/>
      <c r="D29" s="9"/>
      <c r="E29" s="10"/>
      <c r="F29" s="3"/>
      <c r="G29" s="9"/>
      <c r="H29" s="10"/>
      <c r="I29" s="3"/>
      <c r="J29" s="9"/>
      <c r="K29" s="10"/>
      <c r="L29" s="3"/>
    </row>
    <row r="30" spans="1:12" x14ac:dyDescent="0.25">
      <c r="A30" s="8" t="s">
        <v>12</v>
      </c>
      <c r="B30" s="8" t="s">
        <v>32</v>
      </c>
      <c r="C30" s="8"/>
      <c r="D30" s="9"/>
      <c r="F30" s="3"/>
      <c r="G30" s="9"/>
      <c r="H30" s="10">
        <f>+K30</f>
        <v>84000</v>
      </c>
      <c r="I30" s="3"/>
      <c r="J30" s="9"/>
      <c r="K30" s="10">
        <f>+J31</f>
        <v>84000</v>
      </c>
      <c r="L30" s="3"/>
    </row>
    <row r="31" spans="1:12" x14ac:dyDescent="0.25">
      <c r="A31" s="8"/>
      <c r="B31" s="8"/>
      <c r="C31" s="8" t="s">
        <v>33</v>
      </c>
      <c r="E31" s="10"/>
      <c r="F31" s="3"/>
      <c r="G31" s="9">
        <f>+J31</f>
        <v>84000</v>
      </c>
      <c r="H31" s="10"/>
      <c r="I31" s="3"/>
      <c r="J31" s="9">
        <f>ROUND(60000*1.4,0)</f>
        <v>84000</v>
      </c>
      <c r="K31" s="10"/>
      <c r="L31" s="3"/>
    </row>
    <row r="32" spans="1:12" x14ac:dyDescent="0.25">
      <c r="A32" s="8"/>
      <c r="B32" s="8"/>
      <c r="C32" s="8"/>
      <c r="D32" s="9"/>
      <c r="E32" s="10"/>
      <c r="F32" s="3"/>
      <c r="G32" s="8"/>
      <c r="H32" s="12"/>
      <c r="I32" s="3"/>
      <c r="J32" s="8"/>
      <c r="K32" s="12"/>
      <c r="L32" s="3"/>
    </row>
    <row r="33" spans="1:12" x14ac:dyDescent="0.25">
      <c r="A33" s="8" t="s">
        <v>29</v>
      </c>
      <c r="B33" s="8" t="s">
        <v>34</v>
      </c>
      <c r="C33" s="8"/>
      <c r="D33" s="9"/>
      <c r="E33" s="10">
        <f>+D34+D35</f>
        <v>139000</v>
      </c>
      <c r="F33" s="3"/>
      <c r="G33" s="9"/>
      <c r="H33" s="10">
        <f>+G35</f>
        <v>9000</v>
      </c>
      <c r="I33" s="3"/>
      <c r="J33" s="9"/>
      <c r="K33" s="10">
        <f>+J37</f>
        <v>0</v>
      </c>
      <c r="L33" s="3"/>
    </row>
    <row r="34" spans="1:12" x14ac:dyDescent="0.25">
      <c r="A34" s="8"/>
      <c r="B34" s="8"/>
      <c r="C34" s="8" t="s">
        <v>35</v>
      </c>
      <c r="D34" s="9">
        <v>130000</v>
      </c>
      <c r="E34" s="10"/>
      <c r="F34" s="3"/>
      <c r="G34" s="9"/>
      <c r="H34" s="10"/>
      <c r="I34" s="3"/>
      <c r="J34" s="9"/>
      <c r="K34" s="10"/>
      <c r="L34" s="3"/>
    </row>
    <row r="35" spans="1:12" x14ac:dyDescent="0.25">
      <c r="A35" s="8"/>
      <c r="B35" s="8"/>
      <c r="C35" s="8" t="s">
        <v>36</v>
      </c>
      <c r="D35" s="9">
        <v>9000</v>
      </c>
      <c r="E35" s="10"/>
      <c r="F35" s="3"/>
      <c r="G35" s="9">
        <v>9000</v>
      </c>
      <c r="H35" s="10"/>
      <c r="I35" s="3"/>
      <c r="J35" s="9"/>
      <c r="K35" s="10"/>
      <c r="L35" s="3"/>
    </row>
    <row r="36" spans="1:12" x14ac:dyDescent="0.25">
      <c r="A36" s="8"/>
      <c r="B36" s="8"/>
      <c r="C36" s="8"/>
      <c r="D36" s="9"/>
      <c r="E36" s="10"/>
      <c r="F36" s="3"/>
      <c r="G36" s="9"/>
      <c r="H36" s="10"/>
      <c r="I36" s="3"/>
      <c r="J36" s="9"/>
      <c r="K36" s="10"/>
      <c r="L36" s="3"/>
    </row>
    <row r="37" spans="1:12" x14ac:dyDescent="0.25">
      <c r="A37" s="8" t="s">
        <v>37</v>
      </c>
      <c r="B37" s="8" t="s">
        <v>38</v>
      </c>
      <c r="C37" s="8"/>
      <c r="D37" s="9"/>
      <c r="E37" s="10"/>
      <c r="F37" s="3"/>
      <c r="G37" s="9"/>
      <c r="H37" s="10">
        <f>+G38</f>
        <v>84000</v>
      </c>
      <c r="I37" s="3"/>
      <c r="J37" s="9"/>
      <c r="K37" s="10">
        <f>+J38</f>
        <v>84000</v>
      </c>
      <c r="L37" s="3"/>
    </row>
    <row r="38" spans="1:12" ht="30" x14ac:dyDescent="0.25">
      <c r="A38" s="8"/>
      <c r="B38" s="8"/>
      <c r="C38" s="13" t="s">
        <v>39</v>
      </c>
      <c r="D38" s="9"/>
      <c r="E38" s="10"/>
      <c r="F38" s="3"/>
      <c r="G38" s="9">
        <f>ROUND(60000*1.4,0)</f>
        <v>84000</v>
      </c>
      <c r="H38" s="10"/>
      <c r="I38" s="3"/>
      <c r="J38" s="9">
        <f>+G38</f>
        <v>84000</v>
      </c>
      <c r="K38" s="10"/>
      <c r="L38" s="3"/>
    </row>
    <row r="39" spans="1:12" x14ac:dyDescent="0.25">
      <c r="A39" s="8"/>
      <c r="B39" s="8"/>
      <c r="C39" s="15" t="s">
        <v>40</v>
      </c>
      <c r="D39" s="9"/>
      <c r="E39" s="14">
        <f>SUM(E7:E38)</f>
        <v>468900</v>
      </c>
      <c r="F39" s="3"/>
      <c r="G39" s="8"/>
      <c r="H39" s="14">
        <f>SUM(H7:H38)</f>
        <v>845900</v>
      </c>
      <c r="I39" s="3"/>
      <c r="J39" s="8"/>
      <c r="K39" s="14">
        <f>SUM(K7:K38)</f>
        <v>602000</v>
      </c>
      <c r="L39" s="3"/>
    </row>
    <row r="40" spans="1:12" x14ac:dyDescent="0.25">
      <c r="A40" s="8"/>
      <c r="B40" s="8"/>
      <c r="C40" s="8"/>
      <c r="D40" s="9"/>
      <c r="E40" s="10"/>
      <c r="F40" s="3"/>
      <c r="G40" s="8"/>
      <c r="H40" s="10"/>
      <c r="I40" s="3"/>
      <c r="J40" s="8"/>
      <c r="K40" s="10"/>
      <c r="L40" s="3"/>
    </row>
    <row r="41" spans="1:12" x14ac:dyDescent="0.25">
      <c r="A41" s="8"/>
      <c r="B41" s="8"/>
      <c r="C41" s="16" t="s">
        <v>41</v>
      </c>
      <c r="D41" s="9"/>
      <c r="E41" s="17">
        <f>+'[1]C. Stevens FINAL'!B27</f>
        <v>483900</v>
      </c>
      <c r="F41" s="3"/>
    </row>
  </sheetData>
  <mergeCells count="7">
    <mergeCell ref="A1:L1"/>
    <mergeCell ref="D4:E4"/>
    <mergeCell ref="G4:H4"/>
    <mergeCell ref="J4:K4"/>
    <mergeCell ref="D5:E5"/>
    <mergeCell ref="G5:H5"/>
    <mergeCell ref="J5:K5"/>
  </mergeCells>
  <printOptions horizontalCentered="1"/>
  <pageMargins left="0.2" right="0.2" top="0.25" bottom="0.5" header="0.3" footer="0.3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Hunton, Ladonna</dc:creator>
  <cp:lastModifiedBy>Windows User</cp:lastModifiedBy>
  <cp:lastPrinted>2019-08-22T22:13:26Z</cp:lastPrinted>
  <dcterms:created xsi:type="dcterms:W3CDTF">2019-07-10T21:49:02Z</dcterms:created>
  <dcterms:modified xsi:type="dcterms:W3CDTF">2019-08-22T22:13:32Z</dcterms:modified>
</cp:coreProperties>
</file>