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inal" sheetId="1" r:id="rId1"/>
  </sheets>
  <definedNames>
    <definedName name="_xlnm.Print_Area" localSheetId="0">'Final'!$A$1:$I$585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<sst xmlns="http://schemas.openxmlformats.org/spreadsheetml/2006/main" count="951" uniqueCount="945">
  <si>
    <t>2006-07</t>
  </si>
  <si>
    <t>Index</t>
  </si>
  <si>
    <t>Expenditures</t>
  </si>
  <si>
    <t>Budget</t>
  </si>
  <si>
    <t>Gordon Ford College of Business</t>
  </si>
  <si>
    <t>Business Graduate Assistants</t>
  </si>
  <si>
    <t>230013</t>
  </si>
  <si>
    <t>230015</t>
  </si>
  <si>
    <t>230016</t>
  </si>
  <si>
    <t>Accounting</t>
  </si>
  <si>
    <t>230101</t>
  </si>
  <si>
    <t>Finance</t>
  </si>
  <si>
    <t>230102</t>
  </si>
  <si>
    <t>Economics</t>
  </si>
  <si>
    <t>230201</t>
  </si>
  <si>
    <t>Marketing</t>
  </si>
  <si>
    <t>230202</t>
  </si>
  <si>
    <t>Computer Information Systems</t>
  </si>
  <si>
    <t>230301</t>
  </si>
  <si>
    <t>Management</t>
  </si>
  <si>
    <t>230302</t>
  </si>
  <si>
    <t>Education Graduate Assistants</t>
  </si>
  <si>
    <t>240103</t>
  </si>
  <si>
    <t>240151</t>
  </si>
  <si>
    <t>240152</t>
  </si>
  <si>
    <t>AA - Increase Capacity of School IV</t>
  </si>
  <si>
    <t>240157</t>
  </si>
  <si>
    <t>AA - Improve Teacher Preparation IV</t>
  </si>
  <si>
    <t>240158</t>
  </si>
  <si>
    <t>240159</t>
  </si>
  <si>
    <t>Ed. Admin., Leadership &amp; Research</t>
  </si>
  <si>
    <t>240201</t>
  </si>
  <si>
    <t>Ed Leadership Doctoral Program</t>
  </si>
  <si>
    <t>240220</t>
  </si>
  <si>
    <t>Psychology</t>
  </si>
  <si>
    <t>240501</t>
  </si>
  <si>
    <t>Psychology Clinic</t>
  </si>
  <si>
    <t>240504</t>
  </si>
  <si>
    <t>Curriculum &amp; Instruction</t>
  </si>
  <si>
    <t>240601</t>
  </si>
  <si>
    <t>240707</t>
  </si>
  <si>
    <t>Special Instructional Programs</t>
  </si>
  <si>
    <t>240801</t>
  </si>
  <si>
    <t>Teacher Services</t>
  </si>
  <si>
    <t>240901</t>
  </si>
  <si>
    <t>Military Science</t>
  </si>
  <si>
    <t>241001</t>
  </si>
  <si>
    <t>Counseling and Student Affairs</t>
  </si>
  <si>
    <t>241701</t>
  </si>
  <si>
    <t>Kelly Autism Program</t>
  </si>
  <si>
    <t>241801</t>
  </si>
  <si>
    <t>Study Tour Program</t>
  </si>
  <si>
    <t>201301</t>
  </si>
  <si>
    <t>Potter College Graduate Assistants</t>
  </si>
  <si>
    <t>250103</t>
  </si>
  <si>
    <t>Potter College Student Support</t>
  </si>
  <si>
    <t>250104</t>
  </si>
  <si>
    <t>PD - Potter College</t>
  </si>
  <si>
    <t>250105</t>
  </si>
  <si>
    <t>250152</t>
  </si>
  <si>
    <t>250153</t>
  </si>
  <si>
    <t>250154</t>
  </si>
  <si>
    <t>Art</t>
  </si>
  <si>
    <t>250201</t>
  </si>
  <si>
    <t>AA - Art</t>
  </si>
  <si>
    <t>250203</t>
  </si>
  <si>
    <t>Communication</t>
  </si>
  <si>
    <t>250301</t>
  </si>
  <si>
    <t>250306</t>
  </si>
  <si>
    <t>English</t>
  </si>
  <si>
    <t>250401</t>
  </si>
  <si>
    <t>Modern Languages</t>
  </si>
  <si>
    <t>250501</t>
  </si>
  <si>
    <t>History</t>
  </si>
  <si>
    <t>250601</t>
  </si>
  <si>
    <t>Journalism &amp; Broadcasting</t>
  </si>
  <si>
    <t>250701</t>
  </si>
  <si>
    <t>21st Century Media - POD</t>
  </si>
  <si>
    <t>250703</t>
  </si>
  <si>
    <t>Image West Prof Services</t>
  </si>
  <si>
    <t>250706</t>
  </si>
  <si>
    <t>Journalism Academic Excell Projects</t>
  </si>
  <si>
    <t>250708</t>
  </si>
  <si>
    <t>Music</t>
  </si>
  <si>
    <t>250801</t>
  </si>
  <si>
    <t>AA - Music</t>
  </si>
  <si>
    <t>250803</t>
  </si>
  <si>
    <t>Music Dept. Concert and Performance</t>
  </si>
  <si>
    <t>250804</t>
  </si>
  <si>
    <t>Marching Band</t>
  </si>
  <si>
    <t>250805</t>
  </si>
  <si>
    <t>Philosophy &amp; Religion</t>
  </si>
  <si>
    <t>250901</t>
  </si>
  <si>
    <t>Sociology</t>
  </si>
  <si>
    <t>251001</t>
  </si>
  <si>
    <t>Theatre &amp; Dance</t>
  </si>
  <si>
    <t>251101</t>
  </si>
  <si>
    <t>Political Science</t>
  </si>
  <si>
    <t>251201</t>
  </si>
  <si>
    <t>African American Studies</t>
  </si>
  <si>
    <t>251202</t>
  </si>
  <si>
    <t>AA - Government</t>
  </si>
  <si>
    <t>251204</t>
  </si>
  <si>
    <t>Folk Studies &amp; Anthropology</t>
  </si>
  <si>
    <t>251301</t>
  </si>
  <si>
    <t>Communication/Broadcasting ETV Lab</t>
  </si>
  <si>
    <t>290201</t>
  </si>
  <si>
    <t>Ogden College</t>
  </si>
  <si>
    <t>Ogden College Graduate Assistants</t>
  </si>
  <si>
    <t>260103</t>
  </si>
  <si>
    <t>260104</t>
  </si>
  <si>
    <t>260105</t>
  </si>
  <si>
    <t>AA - Women in Science &amp; Engineering</t>
  </si>
  <si>
    <t>260106</t>
  </si>
  <si>
    <t>Agriculture</t>
  </si>
  <si>
    <t>260201</t>
  </si>
  <si>
    <t>Leaf Composting-Scholarships</t>
  </si>
  <si>
    <t>260202</t>
  </si>
  <si>
    <t>Agriculture Mechanics</t>
  </si>
  <si>
    <t>260203</t>
  </si>
  <si>
    <t>Biology</t>
  </si>
  <si>
    <t>260401</t>
  </si>
  <si>
    <t>Chemistry</t>
  </si>
  <si>
    <t>260501</t>
  </si>
  <si>
    <t>Geography &amp; Geology</t>
  </si>
  <si>
    <t>260601</t>
  </si>
  <si>
    <t>260603</t>
  </si>
  <si>
    <t>Architect &amp; Manufacturing Sciences</t>
  </si>
  <si>
    <t>260801</t>
  </si>
  <si>
    <t>AMS - Academic Excellence Projects</t>
  </si>
  <si>
    <t>260805</t>
  </si>
  <si>
    <t>Mathematics</t>
  </si>
  <si>
    <t>260901</t>
  </si>
  <si>
    <t>Physics &amp; Astronomy</t>
  </si>
  <si>
    <t>261101</t>
  </si>
  <si>
    <t>Computer Science</t>
  </si>
  <si>
    <t>261301</t>
  </si>
  <si>
    <t>Engineering</t>
  </si>
  <si>
    <t>261401</t>
  </si>
  <si>
    <t>AA - Engineering</t>
  </si>
  <si>
    <t>261405</t>
  </si>
  <si>
    <t>College of Health &amp; Human Services</t>
  </si>
  <si>
    <t>Consumer &amp; Family Sciences</t>
  </si>
  <si>
    <t>240301</t>
  </si>
  <si>
    <t>Hospitality Management Program</t>
  </si>
  <si>
    <t>240302</t>
  </si>
  <si>
    <t>Early Childhood Center, CEC</t>
  </si>
  <si>
    <t>240308</t>
  </si>
  <si>
    <t>Physical Education &amp; Recreation</t>
  </si>
  <si>
    <t>240401</t>
  </si>
  <si>
    <t>CHHS Graduate Assistants</t>
  </si>
  <si>
    <t>265102</t>
  </si>
  <si>
    <t>265104</t>
  </si>
  <si>
    <t>265105</t>
  </si>
  <si>
    <t>AA - American Humanics</t>
  </si>
  <si>
    <t>265106</t>
  </si>
  <si>
    <t>Center for Gerontology</t>
  </si>
  <si>
    <t>265107</t>
  </si>
  <si>
    <t>Clinical Education Complex (CEC)</t>
  </si>
  <si>
    <t>265150</t>
  </si>
  <si>
    <t>Public Health</t>
  </si>
  <si>
    <t>265201</t>
  </si>
  <si>
    <t>265301</t>
  </si>
  <si>
    <t>Social Work</t>
  </si>
  <si>
    <t>265401</t>
  </si>
  <si>
    <t>Allied Health - Dental Hygiene</t>
  </si>
  <si>
    <t>265402</t>
  </si>
  <si>
    <t>Dental Hygiene Student Material</t>
  </si>
  <si>
    <t>265403</t>
  </si>
  <si>
    <t>Area Health Education Systems</t>
  </si>
  <si>
    <t>265501</t>
  </si>
  <si>
    <t>AHES Nursing</t>
  </si>
  <si>
    <t>265503</t>
  </si>
  <si>
    <t>AHES Medical Technology</t>
  </si>
  <si>
    <t>265504</t>
  </si>
  <si>
    <t>Communication Disorders</t>
  </si>
  <si>
    <t>265601</t>
  </si>
  <si>
    <t>Extended Learning &amp; Outreach (DELO)</t>
  </si>
  <si>
    <t>Conferences &amp; Workshops - Budget</t>
  </si>
  <si>
    <t>140100</t>
  </si>
  <si>
    <t>Summer School</t>
  </si>
  <si>
    <t>200023</t>
  </si>
  <si>
    <t>Conference Center</t>
  </si>
  <si>
    <t>200101</t>
  </si>
  <si>
    <t>Correspondence Studies Office</t>
  </si>
  <si>
    <t>220201</t>
  </si>
  <si>
    <t>220301</t>
  </si>
  <si>
    <t>Distance Learning</t>
  </si>
  <si>
    <t>220401</t>
  </si>
  <si>
    <t>Cohort Programs</t>
  </si>
  <si>
    <t>220402</t>
  </si>
  <si>
    <t>Communication Disorders - NY</t>
  </si>
  <si>
    <t>220404</t>
  </si>
  <si>
    <t>Winter Session</t>
  </si>
  <si>
    <t>220410</t>
  </si>
  <si>
    <t>220601</t>
  </si>
  <si>
    <t>220701</t>
  </si>
  <si>
    <t>220801</t>
  </si>
  <si>
    <t>285101</t>
  </si>
  <si>
    <t>Dual Credit</t>
  </si>
  <si>
    <t>285103</t>
  </si>
  <si>
    <t>Bowling Green Community College</t>
  </si>
  <si>
    <t>Healthcare Information Systems</t>
  </si>
  <si>
    <t>280201</t>
  </si>
  <si>
    <t>Rural Allied Health &amp; Nursing</t>
  </si>
  <si>
    <t>280203</t>
  </si>
  <si>
    <t>Health Sciences</t>
  </si>
  <si>
    <t>280204</t>
  </si>
  <si>
    <t>280207</t>
  </si>
  <si>
    <t>280208</t>
  </si>
  <si>
    <t>280212</t>
  </si>
  <si>
    <t>Liberal Arts &amp; Science</t>
  </si>
  <si>
    <t>280213</t>
  </si>
  <si>
    <t>Other General Academic Instruction</t>
  </si>
  <si>
    <t>Instruction Contingency</t>
  </si>
  <si>
    <t>101101</t>
  </si>
  <si>
    <t>AA - Provost</t>
  </si>
  <si>
    <t>200015</t>
  </si>
  <si>
    <t>200021</t>
  </si>
  <si>
    <t>Instructional Activities-Misc</t>
  </si>
  <si>
    <t>200022</t>
  </si>
  <si>
    <t>Teaching &amp; Research Equipment</t>
  </si>
  <si>
    <t>200029</t>
  </si>
  <si>
    <t>Action Agenda Fund</t>
  </si>
  <si>
    <t>200030</t>
  </si>
  <si>
    <t>AA/PD - Academic Affairs</t>
  </si>
  <si>
    <t>200031</t>
  </si>
  <si>
    <t>200035</t>
  </si>
  <si>
    <t>200041</t>
  </si>
  <si>
    <t>210101</t>
  </si>
  <si>
    <t>210102</t>
  </si>
  <si>
    <t>AA - Extended Campus</t>
  </si>
  <si>
    <t>220102</t>
  </si>
  <si>
    <t>AA - Women's Studies</t>
  </si>
  <si>
    <t>220503</t>
  </si>
  <si>
    <t>ASL Lab Program</t>
  </si>
  <si>
    <t>240505</t>
  </si>
  <si>
    <t>AA - Social Work</t>
  </si>
  <si>
    <t>265406</t>
  </si>
  <si>
    <t>Faculty Computer Replacement</t>
  </si>
  <si>
    <t>290102</t>
  </si>
  <si>
    <t>Interactive Video Services</t>
  </si>
  <si>
    <t>290202</t>
  </si>
  <si>
    <t>Student Technology</t>
  </si>
  <si>
    <t>290403</t>
  </si>
  <si>
    <t>Special Sessions Instruction</t>
  </si>
  <si>
    <t>Study Abroad - Field Experience</t>
  </si>
  <si>
    <t>170001</t>
  </si>
  <si>
    <t>Other Instruction</t>
  </si>
  <si>
    <t>Institutional Acquisitions</t>
  </si>
  <si>
    <t>101105</t>
  </si>
  <si>
    <t>Sponsored Programs - Instruction</t>
  </si>
  <si>
    <t>200600</t>
  </si>
  <si>
    <t>Restricted Budget- Instruction</t>
  </si>
  <si>
    <t>500011</t>
  </si>
  <si>
    <t>F&amp;A - Academic Affairs</t>
  </si>
  <si>
    <t>200013</t>
  </si>
  <si>
    <t>AA - Western Scholar</t>
  </si>
  <si>
    <t>200505</t>
  </si>
  <si>
    <t>Sponsored Programs - Research</t>
  </si>
  <si>
    <t>200700</t>
  </si>
  <si>
    <t>Sponsored Prog -Research (ARTP-POD)</t>
  </si>
  <si>
    <t>200710</t>
  </si>
  <si>
    <t>Graduate Student Research</t>
  </si>
  <si>
    <t>221100</t>
  </si>
  <si>
    <t>Faculty Research</t>
  </si>
  <si>
    <t>222100</t>
  </si>
  <si>
    <t>Robert Penn Warren Journal</t>
  </si>
  <si>
    <t>250403</t>
  </si>
  <si>
    <t>Victorian Newsletter</t>
  </si>
  <si>
    <t>250404</t>
  </si>
  <si>
    <t>AA - Sigma Xi</t>
  </si>
  <si>
    <t>260506</t>
  </si>
  <si>
    <t>Applied Research &amp; Technology - POD</t>
  </si>
  <si>
    <t>262101</t>
  </si>
  <si>
    <t>WATERS Lab</t>
  </si>
  <si>
    <t>262201</t>
  </si>
  <si>
    <t>Hoffman Institute - Prof Services</t>
  </si>
  <si>
    <t>262205</t>
  </si>
  <si>
    <t>Ag Research &amp; Ed Complex Prof Serv</t>
  </si>
  <si>
    <t>262301</t>
  </si>
  <si>
    <t>Herd Assistance Prof Services</t>
  </si>
  <si>
    <t>262303</t>
  </si>
  <si>
    <t>Biodiversity Center Prof Services</t>
  </si>
  <si>
    <t>262401</t>
  </si>
  <si>
    <t>Biotechnology Center Prof Services</t>
  </si>
  <si>
    <t>262403</t>
  </si>
  <si>
    <t>Biological Station Prof Services</t>
  </si>
  <si>
    <t>262405</t>
  </si>
  <si>
    <t>Combustion Lab Center Prof Services</t>
  </si>
  <si>
    <t>262501</t>
  </si>
  <si>
    <t>Cave &amp; Karst Center Prof Services</t>
  </si>
  <si>
    <t>262701</t>
  </si>
  <si>
    <t>262703</t>
  </si>
  <si>
    <t>Rural Health Institute</t>
  </si>
  <si>
    <t>262801</t>
  </si>
  <si>
    <t>Institute for Rural Health</t>
  </si>
  <si>
    <t>262802</t>
  </si>
  <si>
    <t>262804</t>
  </si>
  <si>
    <t>262901</t>
  </si>
  <si>
    <t>Scott Center Professional Services</t>
  </si>
  <si>
    <t>263101</t>
  </si>
  <si>
    <t>263102</t>
  </si>
  <si>
    <t>263103</t>
  </si>
  <si>
    <t>Restricted Budget- Research</t>
  </si>
  <si>
    <t>500012</t>
  </si>
  <si>
    <t>Community Service</t>
  </si>
  <si>
    <t>200040</t>
  </si>
  <si>
    <t>Center for Gifted Studies</t>
  </si>
  <si>
    <t>240702</t>
  </si>
  <si>
    <t>240703</t>
  </si>
  <si>
    <t>240705</t>
  </si>
  <si>
    <t>Center of Excellence</t>
  </si>
  <si>
    <t>241601</t>
  </si>
  <si>
    <t>Campus Cultural Enhancement</t>
  </si>
  <si>
    <t>250151</t>
  </si>
  <si>
    <t>Agricultural Exposition Center</t>
  </si>
  <si>
    <t>260205</t>
  </si>
  <si>
    <t>Coal Science Center</t>
  </si>
  <si>
    <t>260505</t>
  </si>
  <si>
    <t>Hardin Planetarium</t>
  </si>
  <si>
    <t>261103</t>
  </si>
  <si>
    <t>Water Resource Prof Services</t>
  </si>
  <si>
    <t>262203</t>
  </si>
  <si>
    <t>265202</t>
  </si>
  <si>
    <t>Regional Science Resource Center</t>
  </si>
  <si>
    <t>280210</t>
  </si>
  <si>
    <t>Camp Big Red</t>
  </si>
  <si>
    <t>310201</t>
  </si>
  <si>
    <t>Public Broadcasting Services</t>
  </si>
  <si>
    <t>Public Radio Services</t>
  </si>
  <si>
    <t>290203</t>
  </si>
  <si>
    <t>FM Radio Network</t>
  </si>
  <si>
    <t>290204</t>
  </si>
  <si>
    <t>Other Public Service</t>
  </si>
  <si>
    <t>Small Business Accelerator</t>
  </si>
  <si>
    <t>101013</t>
  </si>
  <si>
    <t>Sponsored Programs - Public Service</t>
  </si>
  <si>
    <t>200800</t>
  </si>
  <si>
    <t>Early Childhood Center (ECC)</t>
  </si>
  <si>
    <t>240307</t>
  </si>
  <si>
    <t>Child Care</t>
  </si>
  <si>
    <t>241401</t>
  </si>
  <si>
    <t>260604</t>
  </si>
  <si>
    <t>263003</t>
  </si>
  <si>
    <t>Arena Management</t>
  </si>
  <si>
    <t>380208</t>
  </si>
  <si>
    <t>Restricted Budget- Public Service</t>
  </si>
  <si>
    <t>500013</t>
  </si>
  <si>
    <t>Libraries</t>
  </si>
  <si>
    <t>270101</t>
  </si>
  <si>
    <t>Library Technical Services</t>
  </si>
  <si>
    <t>270105</t>
  </si>
  <si>
    <t>Library Public Services</t>
  </si>
  <si>
    <t>270106</t>
  </si>
  <si>
    <t>Library Special Collections</t>
  </si>
  <si>
    <t>270201</t>
  </si>
  <si>
    <t>Kentucky Library &amp; Museum</t>
  </si>
  <si>
    <t>270202</t>
  </si>
  <si>
    <t>Extended Campus Library Operations</t>
  </si>
  <si>
    <t>270203</t>
  </si>
  <si>
    <t>IT Academic Quality Support</t>
  </si>
  <si>
    <t>290404</t>
  </si>
  <si>
    <t>Academic Dept Computer Lab Support</t>
  </si>
  <si>
    <t>290405</t>
  </si>
  <si>
    <t>290406</t>
  </si>
  <si>
    <t>IT - Classroom Technology</t>
  </si>
  <si>
    <t>290408</t>
  </si>
  <si>
    <t>Museum and Galleries</t>
  </si>
  <si>
    <t>Museum Store</t>
  </si>
  <si>
    <t>270205</t>
  </si>
  <si>
    <t>Educational Media Services</t>
  </si>
  <si>
    <t>Educational Television Services</t>
  </si>
  <si>
    <t>290205</t>
  </si>
  <si>
    <t>Campus Radio Station</t>
  </si>
  <si>
    <t>290206</t>
  </si>
  <si>
    <t>ETV Proposed Programming</t>
  </si>
  <si>
    <t>290207</t>
  </si>
  <si>
    <t>Academic Technology</t>
  </si>
  <si>
    <t>290402</t>
  </si>
  <si>
    <t>Academic Computing</t>
  </si>
  <si>
    <t>Desktop Support</t>
  </si>
  <si>
    <t>290301</t>
  </si>
  <si>
    <t>CAS/DARS</t>
  </si>
  <si>
    <t>290503</t>
  </si>
  <si>
    <t>Ancillary Support</t>
  </si>
  <si>
    <t>Farm</t>
  </si>
  <si>
    <t>260209</t>
  </si>
  <si>
    <t>Academic Administration</t>
  </si>
  <si>
    <t>200201</t>
  </si>
  <si>
    <t>200451</t>
  </si>
  <si>
    <t>Sponsored Programs</t>
  </si>
  <si>
    <t>200501</t>
  </si>
  <si>
    <t>F&amp;A - Sponsored Programs</t>
  </si>
  <si>
    <t>200502</t>
  </si>
  <si>
    <t>201302</t>
  </si>
  <si>
    <t>Office of Internationalization</t>
  </si>
  <si>
    <t>201306</t>
  </si>
  <si>
    <t>210103</t>
  </si>
  <si>
    <t>Learning Center</t>
  </si>
  <si>
    <t>210110</t>
  </si>
  <si>
    <t>Academic Transitions Program</t>
  </si>
  <si>
    <t>210402</t>
  </si>
  <si>
    <t>Dean Graduate Study</t>
  </si>
  <si>
    <t>220101</t>
  </si>
  <si>
    <t>Women's Studies Program</t>
  </si>
  <si>
    <t>220501</t>
  </si>
  <si>
    <t>Dean Gordon Ford College Business</t>
  </si>
  <si>
    <t>230011</t>
  </si>
  <si>
    <t>Dean College of Education</t>
  </si>
  <si>
    <t>240101</t>
  </si>
  <si>
    <t>Dean Potter College</t>
  </si>
  <si>
    <t>250101</t>
  </si>
  <si>
    <t>Dean Ogden College</t>
  </si>
  <si>
    <t>260101</t>
  </si>
  <si>
    <t>265101</t>
  </si>
  <si>
    <t>Dean Community College</t>
  </si>
  <si>
    <t>280101</t>
  </si>
  <si>
    <t>Other Academic Support</t>
  </si>
  <si>
    <t>Academic Quality</t>
  </si>
  <si>
    <t>200036</t>
  </si>
  <si>
    <t>AA - FaCET</t>
  </si>
  <si>
    <t>200203</t>
  </si>
  <si>
    <t>F&amp;A - Incentive Fund</t>
  </si>
  <si>
    <t>200506</t>
  </si>
  <si>
    <t>F&amp;A - Intellectual Property</t>
  </si>
  <si>
    <t>200507</t>
  </si>
  <si>
    <t>Scholar Apartments</t>
  </si>
  <si>
    <t>201305</t>
  </si>
  <si>
    <t>280211</t>
  </si>
  <si>
    <t>Student Service Administration</t>
  </si>
  <si>
    <t>Commencement</t>
  </si>
  <si>
    <t>210105</t>
  </si>
  <si>
    <t>AA - Enrollment Management</t>
  </si>
  <si>
    <t>210109</t>
  </si>
  <si>
    <t>AA - ADA</t>
  </si>
  <si>
    <t>300209</t>
  </si>
  <si>
    <t>310011</t>
  </si>
  <si>
    <t>Student Spirit Groups</t>
  </si>
  <si>
    <t>380201</t>
  </si>
  <si>
    <t>Social and Cultural Development</t>
  </si>
  <si>
    <t>Student Publications</t>
  </si>
  <si>
    <t>200301</t>
  </si>
  <si>
    <t>College Heights Herald</t>
  </si>
  <si>
    <t>200302</t>
  </si>
  <si>
    <t>Talisman</t>
  </si>
  <si>
    <t>200303</t>
  </si>
  <si>
    <t>Forensics - POD</t>
  </si>
  <si>
    <t>250305</t>
  </si>
  <si>
    <t>Student Radio</t>
  </si>
  <si>
    <t>250707</t>
  </si>
  <si>
    <t>Western Players</t>
  </si>
  <si>
    <t>251103</t>
  </si>
  <si>
    <t>Play Production</t>
  </si>
  <si>
    <t>251104</t>
  </si>
  <si>
    <t>Ag Student Group Activities</t>
  </si>
  <si>
    <t>260210</t>
  </si>
  <si>
    <t>300208</t>
  </si>
  <si>
    <t>Student Government Association</t>
  </si>
  <si>
    <t>310102</t>
  </si>
  <si>
    <t>Student Activity, Org &amp; Leadership</t>
  </si>
  <si>
    <t>310103</t>
  </si>
  <si>
    <t>310104</t>
  </si>
  <si>
    <t>Greek Activities</t>
  </si>
  <si>
    <t>310111</t>
  </si>
  <si>
    <t>Intramural Sports Complex</t>
  </si>
  <si>
    <t>310202</t>
  </si>
  <si>
    <t>Intramural - Recreational Sports</t>
  </si>
  <si>
    <t>310203</t>
  </si>
  <si>
    <t>Pro-Shop/Outdoor Rental</t>
  </si>
  <si>
    <t>310204</t>
  </si>
  <si>
    <t>Health &amp; Fitness Lab</t>
  </si>
  <si>
    <t>310205</t>
  </si>
  <si>
    <t>Counseling and Career Guidance</t>
  </si>
  <si>
    <t>Career Services Center</t>
  </si>
  <si>
    <t>310115</t>
  </si>
  <si>
    <t>Financial Assistance Administration</t>
  </si>
  <si>
    <t>Student Financial Assistance</t>
  </si>
  <si>
    <t>210201</t>
  </si>
  <si>
    <t>Student Health Services</t>
  </si>
  <si>
    <t>Health Services</t>
  </si>
  <si>
    <t>300207</t>
  </si>
  <si>
    <t>Counseling &amp; Testing Center</t>
  </si>
  <si>
    <t>310105</t>
  </si>
  <si>
    <t>Intercollegiate Athletics</t>
  </si>
  <si>
    <t>Director of Athletics</t>
  </si>
  <si>
    <t>370101</t>
  </si>
  <si>
    <t>Athletics - CF</t>
  </si>
  <si>
    <t>370102</t>
  </si>
  <si>
    <t>Men's Football</t>
  </si>
  <si>
    <t>370201</t>
  </si>
  <si>
    <t>Men's Basketball</t>
  </si>
  <si>
    <t>370202</t>
  </si>
  <si>
    <t>Men's Baseball</t>
  </si>
  <si>
    <t>370203</t>
  </si>
  <si>
    <t>Men's Track &amp; Field</t>
  </si>
  <si>
    <t>370204</t>
  </si>
  <si>
    <t>Men's Tennis</t>
  </si>
  <si>
    <t>370205</t>
  </si>
  <si>
    <t>Men's Golf</t>
  </si>
  <si>
    <t>370206</t>
  </si>
  <si>
    <t>Men's Swimming</t>
  </si>
  <si>
    <t>370207</t>
  </si>
  <si>
    <t>Men's Soccer</t>
  </si>
  <si>
    <t>370208</t>
  </si>
  <si>
    <t>Women's Basketball</t>
  </si>
  <si>
    <t>370301</t>
  </si>
  <si>
    <t>Women's Golf</t>
  </si>
  <si>
    <t>370302</t>
  </si>
  <si>
    <t>Women's Tennis</t>
  </si>
  <si>
    <t>370303</t>
  </si>
  <si>
    <t>Women's Track &amp; Field</t>
  </si>
  <si>
    <t>370304</t>
  </si>
  <si>
    <t>Women's Volleyball</t>
  </si>
  <si>
    <t>370305</t>
  </si>
  <si>
    <t>Women's Swimming</t>
  </si>
  <si>
    <t>370306</t>
  </si>
  <si>
    <t>Women's Softball</t>
  </si>
  <si>
    <t>370307</t>
  </si>
  <si>
    <t>Women's Soccer</t>
  </si>
  <si>
    <t>370308</t>
  </si>
  <si>
    <t>Athletic Facilities</t>
  </si>
  <si>
    <t>370401</t>
  </si>
  <si>
    <t>Athletic Marketing</t>
  </si>
  <si>
    <t>370402</t>
  </si>
  <si>
    <t>Cheerleader/Topperettes</t>
  </si>
  <si>
    <t>370404</t>
  </si>
  <si>
    <t>Strength &amp; Conditioning</t>
  </si>
  <si>
    <t>370405</t>
  </si>
  <si>
    <t>Athletic Trainer</t>
  </si>
  <si>
    <t>370407</t>
  </si>
  <si>
    <t>Athletic Media Relations</t>
  </si>
  <si>
    <t>370409</t>
  </si>
  <si>
    <t>Diddle Arena/Parking Debt</t>
  </si>
  <si>
    <t>370416</t>
  </si>
  <si>
    <t>Athletic Concessions</t>
  </si>
  <si>
    <t>370417</t>
  </si>
  <si>
    <t>Student Recruitment Adm &amp; Records</t>
  </si>
  <si>
    <t>Enrollment Management</t>
  </si>
  <si>
    <t>210100</t>
  </si>
  <si>
    <t>Registrar's Office</t>
  </si>
  <si>
    <t>210301</t>
  </si>
  <si>
    <t>Undergraduate Catalog</t>
  </si>
  <si>
    <t>210303</t>
  </si>
  <si>
    <t>Admissions Office</t>
  </si>
  <si>
    <t>210401</t>
  </si>
  <si>
    <t>Office of Diversity Programs</t>
  </si>
  <si>
    <t>310302</t>
  </si>
  <si>
    <t>310304</t>
  </si>
  <si>
    <t>Other Student Services</t>
  </si>
  <si>
    <t>Quality Enhancement Plan</t>
  </si>
  <si>
    <t>200037</t>
  </si>
  <si>
    <t>Student Civic Engagement</t>
  </si>
  <si>
    <t>200038</t>
  </si>
  <si>
    <t>American Democracy Project (ADP)</t>
  </si>
  <si>
    <t>200042</t>
  </si>
  <si>
    <t>IT Help Desk Operations</t>
  </si>
  <si>
    <t>290107</t>
  </si>
  <si>
    <t>Testing Center</t>
  </si>
  <si>
    <t>310110</t>
  </si>
  <si>
    <t>Preston Center Special Events</t>
  </si>
  <si>
    <t>310207</t>
  </si>
  <si>
    <t>Executive Management</t>
  </si>
  <si>
    <t>Board of Regents</t>
  </si>
  <si>
    <t>100200</t>
  </si>
  <si>
    <t>President's Office</t>
  </si>
  <si>
    <t>100300</t>
  </si>
  <si>
    <t>President's Home</t>
  </si>
  <si>
    <t>100400</t>
  </si>
  <si>
    <t>President - CF</t>
  </si>
  <si>
    <t>100500</t>
  </si>
  <si>
    <t>Staff Council</t>
  </si>
  <si>
    <t>100600</t>
  </si>
  <si>
    <t>101011</t>
  </si>
  <si>
    <t>101012</t>
  </si>
  <si>
    <t>Provost/VP Academic Affairs</t>
  </si>
  <si>
    <t>200011</t>
  </si>
  <si>
    <t>Provost/VP Academic Affairs - CF</t>
  </si>
  <si>
    <t>200012</t>
  </si>
  <si>
    <t>University Senate</t>
  </si>
  <si>
    <t>200027</t>
  </si>
  <si>
    <t>Institutional Research</t>
  </si>
  <si>
    <t>200401</t>
  </si>
  <si>
    <t>VP for Information Technology</t>
  </si>
  <si>
    <t>290101</t>
  </si>
  <si>
    <t>290103</t>
  </si>
  <si>
    <t>IT Capital Projects</t>
  </si>
  <si>
    <t>290105</t>
  </si>
  <si>
    <t>VP Student Affairs</t>
  </si>
  <si>
    <t>300101</t>
  </si>
  <si>
    <t>VP Student Affairs - CF</t>
  </si>
  <si>
    <t>300102</t>
  </si>
  <si>
    <t>VP Institutional Advancement</t>
  </si>
  <si>
    <t>350011</t>
  </si>
  <si>
    <t>VP Institutional Advancement - CF</t>
  </si>
  <si>
    <t>350012</t>
  </si>
  <si>
    <t>General Counsel</t>
  </si>
  <si>
    <t>360101</t>
  </si>
  <si>
    <t>General Counsel - CF</t>
  </si>
  <si>
    <t>360102</t>
  </si>
  <si>
    <t>Fiscal Operations</t>
  </si>
  <si>
    <t>102001</t>
  </si>
  <si>
    <t>Controller</t>
  </si>
  <si>
    <t>103101</t>
  </si>
  <si>
    <t>Internal Auditor</t>
  </si>
  <si>
    <t>360201</t>
  </si>
  <si>
    <t>General Administrative Services</t>
  </si>
  <si>
    <t>Equal Opportunity/504/ADA Comp</t>
  </si>
  <si>
    <t>300201</t>
  </si>
  <si>
    <t>Human Resources</t>
  </si>
  <si>
    <t>300204</t>
  </si>
  <si>
    <t>Parking and Transportation Fee</t>
  </si>
  <si>
    <t>300211</t>
  </si>
  <si>
    <t>Ticket Manager</t>
  </si>
  <si>
    <t>370408</t>
  </si>
  <si>
    <t>Logistical Services</t>
  </si>
  <si>
    <t>Purchasing and Accounts Payable</t>
  </si>
  <si>
    <t>103103</t>
  </si>
  <si>
    <t>Faculty House</t>
  </si>
  <si>
    <t>200026</t>
  </si>
  <si>
    <t>Police</t>
  </si>
  <si>
    <t>300202</t>
  </si>
  <si>
    <t>Transportation Services</t>
  </si>
  <si>
    <t>320210</t>
  </si>
  <si>
    <t>Transit Services</t>
  </si>
  <si>
    <t>320211</t>
  </si>
  <si>
    <t>Postal Services</t>
  </si>
  <si>
    <t>320402</t>
  </si>
  <si>
    <t>University Relations &amp; Development</t>
  </si>
  <si>
    <t>Development Major Gifts</t>
  </si>
  <si>
    <t>350103</t>
  </si>
  <si>
    <t>Alumni Relations</t>
  </si>
  <si>
    <t>350104</t>
  </si>
  <si>
    <t>Annual Fund</t>
  </si>
  <si>
    <t>350105</t>
  </si>
  <si>
    <t>Development-Fiscal Services</t>
  </si>
  <si>
    <t>350107</t>
  </si>
  <si>
    <t>Ceremonies &amp; Event Planning</t>
  </si>
  <si>
    <t>350108</t>
  </si>
  <si>
    <t>Planned Giving</t>
  </si>
  <si>
    <t>350109</t>
  </si>
  <si>
    <t>Advancement Services</t>
  </si>
  <si>
    <t>350110</t>
  </si>
  <si>
    <t>University Relations</t>
  </si>
  <si>
    <t>380101</t>
  </si>
  <si>
    <t>Event Planning</t>
  </si>
  <si>
    <t>380202</t>
  </si>
  <si>
    <t>Event Planning - Institutional</t>
  </si>
  <si>
    <t>380203</t>
  </si>
  <si>
    <t>Administrative Computing Support</t>
  </si>
  <si>
    <t>Admin. Systems and Applications</t>
  </si>
  <si>
    <t>290501</t>
  </si>
  <si>
    <t>Other Institutional Support</t>
  </si>
  <si>
    <t>Institutional Contingency</t>
  </si>
  <si>
    <t>101103</t>
  </si>
  <si>
    <t>General Institutional Expenses</t>
  </si>
  <si>
    <t>101104</t>
  </si>
  <si>
    <t>Staff Benefits-Undistributed</t>
  </si>
  <si>
    <t>103109</t>
  </si>
  <si>
    <t>Bursar</t>
  </si>
  <si>
    <t>104101</t>
  </si>
  <si>
    <t>Women's Alliance</t>
  </si>
  <si>
    <t>200028</t>
  </si>
  <si>
    <t>380205</t>
  </si>
  <si>
    <t>380206</t>
  </si>
  <si>
    <t>Welcome Center</t>
  </si>
  <si>
    <t>380207</t>
  </si>
  <si>
    <t>Physical Plant Facilities</t>
  </si>
  <si>
    <t>101106</t>
  </si>
  <si>
    <t>Classroom Improvements</t>
  </si>
  <si>
    <t>101107</t>
  </si>
  <si>
    <t>Facilities Improvements Matching</t>
  </si>
  <si>
    <t>101113</t>
  </si>
  <si>
    <t>Farm Maintenance</t>
  </si>
  <si>
    <t>260211</t>
  </si>
  <si>
    <t>Network and Computing Support</t>
  </si>
  <si>
    <t>290302</t>
  </si>
  <si>
    <t>Student Telephone Services</t>
  </si>
  <si>
    <t>290303</t>
  </si>
  <si>
    <t>Telecommunications</t>
  </si>
  <si>
    <t>290304</t>
  </si>
  <si>
    <t>IT Cabling Services</t>
  </si>
  <si>
    <t>290306</t>
  </si>
  <si>
    <t>300203</t>
  </si>
  <si>
    <t>Parking Services</t>
  </si>
  <si>
    <t>300205</t>
  </si>
  <si>
    <t>Facilities Management</t>
  </si>
  <si>
    <t>320201</t>
  </si>
  <si>
    <t>Facilities Fiscal Services</t>
  </si>
  <si>
    <t>320202</t>
  </si>
  <si>
    <t>Building Services</t>
  </si>
  <si>
    <t>320203</t>
  </si>
  <si>
    <t>Maintenance Services</t>
  </si>
  <si>
    <t>320204</t>
  </si>
  <si>
    <t>Utilities</t>
  </si>
  <si>
    <t>320205</t>
  </si>
  <si>
    <t>Campus Services</t>
  </si>
  <si>
    <t>320206</t>
  </si>
  <si>
    <t>Stockroom Services</t>
  </si>
  <si>
    <t>320207</t>
  </si>
  <si>
    <t>Plant Operations</t>
  </si>
  <si>
    <t>320208</t>
  </si>
  <si>
    <t>The Center</t>
  </si>
  <si>
    <t>320212</t>
  </si>
  <si>
    <t>Planning, Design &amp; Construction</t>
  </si>
  <si>
    <t>320302</t>
  </si>
  <si>
    <t>Scholarships</t>
  </si>
  <si>
    <t>102002</t>
  </si>
  <si>
    <t>Scholarships - Institutional</t>
  </si>
  <si>
    <t>210202</t>
  </si>
  <si>
    <t>Fellowships</t>
  </si>
  <si>
    <t>Fellowships-Institutional</t>
  </si>
  <si>
    <t>220901</t>
  </si>
  <si>
    <t>Other Student Financial Assistance</t>
  </si>
  <si>
    <t>500018</t>
  </si>
  <si>
    <t>America Reads</t>
  </si>
  <si>
    <t>501103</t>
  </si>
  <si>
    <t>Work Study - Federal</t>
  </si>
  <si>
    <t>501105</t>
  </si>
  <si>
    <t>KEES</t>
  </si>
  <si>
    <t>502101</t>
  </si>
  <si>
    <t>Teacher Scholarship Program</t>
  </si>
  <si>
    <t>502102</t>
  </si>
  <si>
    <t>502103</t>
  </si>
  <si>
    <t>College Access Programs</t>
  </si>
  <si>
    <t>502104</t>
  </si>
  <si>
    <t>103116</t>
  </si>
  <si>
    <t>NDSL University Contribution</t>
  </si>
  <si>
    <t>103117</t>
  </si>
  <si>
    <t>Principal &amp; Interest Agency Bonds</t>
  </si>
  <si>
    <t>103121</t>
  </si>
  <si>
    <t>320101</t>
  </si>
  <si>
    <t>Auxiliary Services</t>
  </si>
  <si>
    <t>University Centers</t>
  </si>
  <si>
    <t>Bookstore</t>
  </si>
  <si>
    <t>Printing Services</t>
  </si>
  <si>
    <t>320102</t>
  </si>
  <si>
    <t>Undistributed Food Services Expense</t>
  </si>
  <si>
    <t>320404</t>
  </si>
  <si>
    <t>320406</t>
  </si>
  <si>
    <t>Housing</t>
  </si>
  <si>
    <t>Student Television Services</t>
  </si>
  <si>
    <t>290208</t>
  </si>
  <si>
    <t>Residence Hall Internet Service</t>
  </si>
  <si>
    <t>290305</t>
  </si>
  <si>
    <t>Undistributed Housing Expense</t>
  </si>
  <si>
    <t>310504</t>
  </si>
  <si>
    <t>Housing &amp; Residence Life</t>
  </si>
  <si>
    <t>310505</t>
  </si>
  <si>
    <t>Garrett Conference Center</t>
  </si>
  <si>
    <t>310106</t>
  </si>
  <si>
    <t>310107</t>
  </si>
  <si>
    <t>Undistributed Centers</t>
  </si>
  <si>
    <t>310108</t>
  </si>
  <si>
    <t>Student Leadership</t>
  </si>
  <si>
    <t>310116</t>
  </si>
  <si>
    <t>320414</t>
  </si>
  <si>
    <t>Auxiliary Transfer</t>
  </si>
  <si>
    <t>Princ/Int H&amp;D-University Center</t>
  </si>
  <si>
    <t>310114</t>
  </si>
  <si>
    <t>Princ/Int H&amp;D-Food Serv</t>
  </si>
  <si>
    <t>320104</t>
  </si>
  <si>
    <t>Princ/Int H&amp;D-Bookstore</t>
  </si>
  <si>
    <t>320105</t>
  </si>
  <si>
    <t>EDUCATIONAL &amp; GENERAL</t>
  </si>
  <si>
    <t>INSTRUCTION</t>
  </si>
  <si>
    <t>Total Gordon Ford College of Business</t>
  </si>
  <si>
    <t>Total College of Education</t>
  </si>
  <si>
    <t>Total Potter College</t>
  </si>
  <si>
    <t>Total Ogden College</t>
  </si>
  <si>
    <t>Total College of Health &amp; Human Services</t>
  </si>
  <si>
    <t>Total Extended Learning &amp; Outreach (DELO)</t>
  </si>
  <si>
    <t>Total Bowling Green Community College</t>
  </si>
  <si>
    <t>Total Other General Academic Instruction</t>
  </si>
  <si>
    <t>Total Other Instruction</t>
  </si>
  <si>
    <t>Total Community Service</t>
  </si>
  <si>
    <t>Total Public Broadcasting Services</t>
  </si>
  <si>
    <t>Total Other Public Service</t>
  </si>
  <si>
    <t>Total Educational Media Services</t>
  </si>
  <si>
    <t>Total Academic Computing</t>
  </si>
  <si>
    <t>Total Academic Administration</t>
  </si>
  <si>
    <t>Total Other Academic Support</t>
  </si>
  <si>
    <t>Total Student Service Administration</t>
  </si>
  <si>
    <t>Total Social and Cultural Development</t>
  </si>
  <si>
    <t>Total Student Health Services</t>
  </si>
  <si>
    <t>Total Intercollegiate Athletics</t>
  </si>
  <si>
    <t>Total Student Recruitment Adm &amp; Records</t>
  </si>
  <si>
    <t>Total Other Student Services</t>
  </si>
  <si>
    <t>Total Executive Management</t>
  </si>
  <si>
    <t>Total Fiscal Operations</t>
  </si>
  <si>
    <t>Total General Administrative Services</t>
  </si>
  <si>
    <t>Total Logistical Services</t>
  </si>
  <si>
    <t>Total University Relations &amp; Development</t>
  </si>
  <si>
    <t>Total Other Institutional Support</t>
  </si>
  <si>
    <t>Total Scholarships</t>
  </si>
  <si>
    <t>Total Other Student Financial Assistance</t>
  </si>
  <si>
    <t xml:space="preserve"> TOTAL EDUCATIONAL &amp; GENERAL</t>
  </si>
  <si>
    <t>AUXILIARY ENTERPRISES</t>
  </si>
  <si>
    <t>Total Auxiliary Services</t>
  </si>
  <si>
    <t>Total Housing</t>
  </si>
  <si>
    <t>Total University Centers</t>
  </si>
  <si>
    <t>Total Auxiliary Transfer</t>
  </si>
  <si>
    <t>TOTAL AUXILIARY ENTERPRISES</t>
  </si>
  <si>
    <t>TOTAL CURRENT FUNDS EXPENDITURES</t>
  </si>
  <si>
    <t xml:space="preserve">  AND MANDATORY TRANSFERS</t>
  </si>
  <si>
    <t>TOTAL INSTRUCTION</t>
  </si>
  <si>
    <t>RESEARCH</t>
  </si>
  <si>
    <t>TOTAL RESEARCH</t>
  </si>
  <si>
    <t>PUBLIC SERVICE</t>
  </si>
  <si>
    <t>TOTAL PUBLIC SERVICE</t>
  </si>
  <si>
    <t>LIBRARY</t>
  </si>
  <si>
    <t>TOTAL LIBRARY</t>
  </si>
  <si>
    <t>ACADEMIC SUPPORT</t>
  </si>
  <si>
    <t>TOTAL ACADEMIC SUPPORT</t>
  </si>
  <si>
    <t>STUDENT SERVICES</t>
  </si>
  <si>
    <t>TOTAL STUDENT SERVICES</t>
  </si>
  <si>
    <t>INSTITUTIONAL SUPPORT</t>
  </si>
  <si>
    <t>TOTAL INSTITUTIONAL SUPPORT</t>
  </si>
  <si>
    <t>OPERATION AND MAINTENANCE OF PLANT</t>
  </si>
  <si>
    <t>TOTAL OPERATION AND MAINTENANCE OF PLANT</t>
  </si>
  <si>
    <t>STUDENT FINANCIAL AID</t>
  </si>
  <si>
    <t>TOTAL STUDENT FINANCIAL AID</t>
  </si>
  <si>
    <t>MANDATORY TRANSFER/E&amp;G</t>
  </si>
  <si>
    <t>TOTAL MANDATORY TRANSFER/E&amp;G</t>
  </si>
  <si>
    <t>EXPENDITURE SUMMARY BY PCS</t>
  </si>
  <si>
    <t>Graduate Assistantships</t>
  </si>
  <si>
    <t>Academy of Math and Science in KY-Instruction</t>
  </si>
  <si>
    <t>Potter College of Arts and Letters</t>
  </si>
  <si>
    <t>AA - Potter College of Arts &amp; Letters</t>
  </si>
  <si>
    <t>AA/PD - Potter College of Arts &amp; Letters</t>
  </si>
  <si>
    <t>Gen Ed Coord/Potter Col Arts &amp; Letters Assessment</t>
  </si>
  <si>
    <t>AA - Ogden College Science and Engineering</t>
  </si>
  <si>
    <t>AA/PD - Ogden College Science and Engineering</t>
  </si>
  <si>
    <t>AA - College of Health &amp; Human Services</t>
  </si>
  <si>
    <t>AA/PD - College of Health &amp; Human Services</t>
  </si>
  <si>
    <t>AA/PD-Bowling Green Community College</t>
  </si>
  <si>
    <t>Architecture &amp; Manufacturing Prof Services</t>
  </si>
  <si>
    <t>Electrical Engineering Services Center</t>
  </si>
  <si>
    <t>Mechanical Engineering Services Center</t>
  </si>
  <si>
    <t>Academy of Math and Science in Kentucky</t>
  </si>
  <si>
    <t>Kentucky EMS Academy</t>
  </si>
  <si>
    <t>Applied Physics Institute - Prof Services POD</t>
  </si>
  <si>
    <t>IT Acad Quality Software &amp; Hardware Support</t>
  </si>
  <si>
    <t>Faculty Center for Excellence Teaching</t>
  </si>
  <si>
    <t>Research &amp; Economic Development</t>
  </si>
  <si>
    <t>Academic Advising and Retention Center</t>
  </si>
  <si>
    <t>Dean College of Health &amp; Human Services</t>
  </si>
  <si>
    <t>Academic Support, BG Community College</t>
  </si>
  <si>
    <t>Kentucky Equal Opportunity</t>
  </si>
  <si>
    <t>Scholarships - Mandated</t>
  </si>
  <si>
    <t>Restricted Budget- Student Financial Aid</t>
  </si>
  <si>
    <t>Early Childhood Development</t>
  </si>
  <si>
    <t>Principal &amp; Interest Educational Plant</t>
  </si>
  <si>
    <t>College of Education &amp; Behavioral Science</t>
  </si>
  <si>
    <t>AA - College of Education &amp; Behavioral Science</t>
  </si>
  <si>
    <t>AA/PD - College of Education &amp; Behavioral Science</t>
  </si>
  <si>
    <t>AA - Gordon Ford College of Business</t>
  </si>
  <si>
    <t>AA/PD - Gordon Ford College of Business</t>
  </si>
  <si>
    <t>2008-09</t>
  </si>
  <si>
    <t>Professional MBA Program</t>
  </si>
  <si>
    <t>230019</t>
  </si>
  <si>
    <t>Fine Arts Center Galleries</t>
  </si>
  <si>
    <t>250204</t>
  </si>
  <si>
    <t>Leadership Studies</t>
  </si>
  <si>
    <t>AA - Communication</t>
  </si>
  <si>
    <t>250307</t>
  </si>
  <si>
    <t>High School Media Institute</t>
  </si>
  <si>
    <t>250704</t>
  </si>
  <si>
    <t>AA - Geog Info Systems Prof Service</t>
  </si>
  <si>
    <t>Architect &amp; Manufacturing Services</t>
  </si>
  <si>
    <t>260803</t>
  </si>
  <si>
    <t>School of Nursing</t>
  </si>
  <si>
    <t>Extended Campus Support</t>
  </si>
  <si>
    <t>WKU - Elizabethtown/Fort Knox</t>
  </si>
  <si>
    <t>WKU - Glasgow</t>
  </si>
  <si>
    <t>WKU - Owensboro</t>
  </si>
  <si>
    <t>DELO - Risk/Opportunity</t>
  </si>
  <si>
    <t>285102</t>
  </si>
  <si>
    <t>Radcliff Regional Educational &amp; Development Ctr</t>
  </si>
  <si>
    <t>285610</t>
  </si>
  <si>
    <t>AA-BGCC - The Learning Center</t>
  </si>
  <si>
    <t>Business Sciences</t>
  </si>
  <si>
    <t>Assessment</t>
  </si>
  <si>
    <t>University Experience</t>
  </si>
  <si>
    <t>230305</t>
  </si>
  <si>
    <t>Center for Entrepreneurship/Innovation</t>
  </si>
  <si>
    <t>Biological Station Royalties</t>
  </si>
  <si>
    <t>262407</t>
  </si>
  <si>
    <t>Kentucky Climate Center Prof Services</t>
  </si>
  <si>
    <t>WKU ALIVE Center for Community Partnerships</t>
  </si>
  <si>
    <t>Center for Math, Science &amp; Env. Ed.</t>
  </si>
  <si>
    <t>Family Counseling Clinic</t>
  </si>
  <si>
    <t>241704</t>
  </si>
  <si>
    <t>Geographic Info Systems Prof Services</t>
  </si>
  <si>
    <t>215101</t>
  </si>
  <si>
    <t>International Student &amp; Scholar Services</t>
  </si>
  <si>
    <t>Study Abroad ID</t>
  </si>
  <si>
    <t>201307</t>
  </si>
  <si>
    <t>WKU Faculty Exchange</t>
  </si>
  <si>
    <t>201308</t>
  </si>
  <si>
    <t>Chief Diversity Officer</t>
  </si>
  <si>
    <t>201411</t>
  </si>
  <si>
    <t>Dean University College</t>
  </si>
  <si>
    <t>Student Disability Services</t>
  </si>
  <si>
    <t>Employee Wellness</t>
  </si>
  <si>
    <t>310208</t>
  </si>
  <si>
    <t>Athletic Game Guarantees</t>
  </si>
  <si>
    <t>370701</t>
  </si>
  <si>
    <t>VP for Finance &amp; Administration</t>
  </si>
  <si>
    <t>VP for Finance &amp; Administration - CF</t>
  </si>
  <si>
    <t>VP for Information Technology - CF</t>
  </si>
  <si>
    <t>VP for Campus Services and Facilities</t>
  </si>
  <si>
    <t>Campus Communication &amp; Security</t>
  </si>
  <si>
    <t>101115</t>
  </si>
  <si>
    <t>Capital Campaign &amp; Fundraising</t>
  </si>
  <si>
    <t>350106</t>
  </si>
  <si>
    <t>Vehicle Replacement</t>
  </si>
  <si>
    <t>101117</t>
  </si>
  <si>
    <t>Challenge Course</t>
  </si>
  <si>
    <t>310209</t>
  </si>
  <si>
    <t>Scholarships - Departmental</t>
  </si>
  <si>
    <t>210205</t>
  </si>
  <si>
    <t>SEOG  2008-09</t>
  </si>
  <si>
    <t>501119</t>
  </si>
  <si>
    <t>PELL Grants 2008-09</t>
  </si>
  <si>
    <t>501129</t>
  </si>
  <si>
    <t>SMART Grant 2008-09</t>
  </si>
  <si>
    <t>FAC Grant 2008-09</t>
  </si>
  <si>
    <t>501134</t>
  </si>
  <si>
    <t>501135</t>
  </si>
  <si>
    <t>Printing Services - Student Copy Center</t>
  </si>
  <si>
    <t>320106</t>
  </si>
  <si>
    <t>Food &amp; Beverage Vending</t>
  </si>
  <si>
    <t>320405</t>
  </si>
  <si>
    <t>ID Center</t>
  </si>
  <si>
    <t>VP for Public Affairs</t>
  </si>
  <si>
    <t>VP for Public Affairs - CF</t>
  </si>
  <si>
    <t xml:space="preserve">AA - CEBS - Recruitment &amp; Retention </t>
  </si>
  <si>
    <t>Environment, Health &amp; Safety</t>
  </si>
  <si>
    <t>VP Student Affairs and Campus Services</t>
  </si>
  <si>
    <t>Total Administrative Computing Support</t>
  </si>
  <si>
    <t>2007-08</t>
  </si>
  <si>
    <t>Campus Activity Board</t>
  </si>
  <si>
    <t>Honors College</t>
  </si>
  <si>
    <t>Enviroment Health &amp; Safety Research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</si>
</sst>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h:mm:ss\ AM/PM"/>
    <numFmt numFmtId="168" formatCode="[$-409]dddd\,\ mmmm\ dd\,\ yyyy"/>
  </numFmts>
  <fonts count="38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3" fontId="2" fillId="0" borderId="0" xfId="42" applyFont="1" applyAlignment="1">
      <alignment vertical="top"/>
    </xf>
    <xf numFmtId="166" fontId="1" fillId="0" borderId="0" xfId="42" applyNumberFormat="1" applyFont="1" applyAlignment="1">
      <alignment vertical="top"/>
    </xf>
    <xf numFmtId="166" fontId="2" fillId="0" borderId="0" xfId="42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166" fontId="2" fillId="0" borderId="0" xfId="42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166" fontId="2" fillId="0" borderId="0" xfId="42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 quotePrefix="1">
      <alignment vertical="top"/>
    </xf>
    <xf numFmtId="166" fontId="1" fillId="0" borderId="0" xfId="42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 quotePrefix="1">
      <alignment vertical="top"/>
    </xf>
    <xf numFmtId="166" fontId="2" fillId="0" borderId="0" xfId="42" applyNumberFormat="1" applyFont="1" applyFill="1" applyAlignment="1">
      <alignment vertical="top"/>
    </xf>
    <xf numFmtId="166" fontId="2" fillId="0" borderId="0" xfId="42" applyNumberFormat="1" applyFont="1" applyFill="1" applyAlignment="1">
      <alignment horizontal="center" vertical="top"/>
    </xf>
    <xf numFmtId="166" fontId="2" fillId="0" borderId="10" xfId="42" applyNumberFormat="1" applyFont="1" applyFill="1" applyBorder="1" applyAlignment="1">
      <alignment horizontal="center" vertical="top"/>
    </xf>
    <xf numFmtId="166" fontId="2" fillId="0" borderId="0" xfId="42" applyNumberFormat="1" applyFont="1" applyFill="1" applyBorder="1" applyAlignment="1">
      <alignment horizontal="right" vertical="top"/>
    </xf>
    <xf numFmtId="166" fontId="2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1.8515625" style="1" customWidth="1"/>
    <col min="3" max="3" width="5.7109375" style="1" customWidth="1"/>
    <col min="4" max="4" width="1.7109375" style="1" customWidth="1"/>
    <col min="5" max="5" width="12.28125" style="6" bestFit="1" customWidth="1"/>
    <col min="6" max="6" width="1.7109375" style="1" customWidth="1"/>
    <col min="7" max="7" width="12.00390625" style="20" bestFit="1" customWidth="1"/>
    <col min="8" max="8" width="1.7109375" style="1" customWidth="1"/>
    <col min="9" max="9" width="12.00390625" style="6" bestFit="1" customWidth="1"/>
    <col min="10" max="10" width="10.00390625" style="1" bestFit="1" customWidth="1"/>
    <col min="11" max="16384" width="9.140625" style="1" customWidth="1"/>
  </cols>
  <sheetData>
    <row r="1" spans="3:9" s="2" customFormat="1" ht="12.75">
      <c r="C1" s="3"/>
      <c r="D1" s="3"/>
      <c r="E1" s="15" t="s">
        <v>0</v>
      </c>
      <c r="F1" s="16"/>
      <c r="G1" s="25" t="s">
        <v>941</v>
      </c>
      <c r="H1" s="16"/>
      <c r="I1" s="15" t="s">
        <v>858</v>
      </c>
    </row>
    <row r="2" spans="1:9" s="2" customFormat="1" ht="12.75">
      <c r="A2" s="13" t="s">
        <v>824</v>
      </c>
      <c r="B2" s="13"/>
      <c r="C2" s="18" t="s">
        <v>1</v>
      </c>
      <c r="D2" s="14"/>
      <c r="E2" s="17" t="s">
        <v>2</v>
      </c>
      <c r="F2" s="18"/>
      <c r="G2" s="26" t="s">
        <v>3</v>
      </c>
      <c r="H2" s="18"/>
      <c r="I2" s="17" t="s">
        <v>3</v>
      </c>
    </row>
    <row r="3" spans="1:9" s="2" customFormat="1" ht="12.75">
      <c r="A3" s="10"/>
      <c r="B3" s="10"/>
      <c r="C3" s="11"/>
      <c r="D3" s="11"/>
      <c r="E3" s="12"/>
      <c r="F3" s="11"/>
      <c r="G3" s="27"/>
      <c r="H3" s="11"/>
      <c r="I3" s="12"/>
    </row>
    <row r="4" ht="12.75">
      <c r="A4" s="2" t="s">
        <v>764</v>
      </c>
    </row>
    <row r="5" ht="12.75">
      <c r="A5" s="2" t="s">
        <v>765</v>
      </c>
    </row>
    <row r="6" ht="12.75">
      <c r="A6" s="2" t="s">
        <v>4</v>
      </c>
    </row>
    <row r="7" spans="2:9" ht="12.75">
      <c r="B7" s="1" t="s">
        <v>5</v>
      </c>
      <c r="C7" s="1" t="s">
        <v>6</v>
      </c>
      <c r="E7" s="6">
        <v>114519.06</v>
      </c>
      <c r="G7" s="20">
        <v>81110.54</v>
      </c>
      <c r="I7" s="6">
        <v>80965.26</v>
      </c>
    </row>
    <row r="8" spans="2:9" ht="12.75">
      <c r="B8" s="1" t="s">
        <v>856</v>
      </c>
      <c r="C8" s="1" t="s">
        <v>7</v>
      </c>
      <c r="E8" s="6">
        <v>1500</v>
      </c>
      <c r="G8" s="20">
        <v>1500</v>
      </c>
      <c r="I8" s="6">
        <v>1500</v>
      </c>
    </row>
    <row r="9" spans="2:9" ht="12.75">
      <c r="B9" s="1" t="s">
        <v>857</v>
      </c>
      <c r="C9" s="1" t="s">
        <v>8</v>
      </c>
      <c r="E9" s="6">
        <v>4032.85</v>
      </c>
      <c r="G9" s="20">
        <v>5887</v>
      </c>
      <c r="I9" s="6">
        <v>5887</v>
      </c>
    </row>
    <row r="10" spans="2:9" ht="12.75">
      <c r="B10" s="1" t="s">
        <v>859</v>
      </c>
      <c r="C10" s="19" t="s">
        <v>860</v>
      </c>
      <c r="E10" s="6">
        <v>0</v>
      </c>
      <c r="G10" s="20">
        <v>0</v>
      </c>
      <c r="I10" s="6">
        <v>149946</v>
      </c>
    </row>
    <row r="11" spans="2:9" ht="12.75">
      <c r="B11" s="1" t="s">
        <v>9</v>
      </c>
      <c r="C11" s="1" t="s">
        <v>10</v>
      </c>
      <c r="E11" s="6">
        <v>1425774.55</v>
      </c>
      <c r="G11" s="20">
        <v>1531763.23</v>
      </c>
      <c r="I11" s="6">
        <v>1552532.81</v>
      </c>
    </row>
    <row r="12" spans="2:9" ht="12.75">
      <c r="B12" s="1" t="s">
        <v>11</v>
      </c>
      <c r="C12" s="1" t="s">
        <v>12</v>
      </c>
      <c r="E12" s="6">
        <v>847832.95</v>
      </c>
      <c r="G12" s="20">
        <v>951900.19</v>
      </c>
      <c r="I12" s="6">
        <v>961801.33</v>
      </c>
    </row>
    <row r="13" spans="2:9" ht="12.75">
      <c r="B13" s="1" t="s">
        <v>13</v>
      </c>
      <c r="C13" s="1" t="s">
        <v>14</v>
      </c>
      <c r="E13" s="6">
        <v>1967616.35</v>
      </c>
      <c r="G13" s="20">
        <v>2000263.52</v>
      </c>
      <c r="I13" s="6">
        <v>1884566.14</v>
      </c>
    </row>
    <row r="14" spans="2:9" ht="12.75">
      <c r="B14" s="1" t="s">
        <v>15</v>
      </c>
      <c r="C14" s="1" t="s">
        <v>16</v>
      </c>
      <c r="E14" s="6">
        <v>1254828.15</v>
      </c>
      <c r="G14" s="20">
        <v>1221651.97</v>
      </c>
      <c r="I14" s="6">
        <v>1317351.45</v>
      </c>
    </row>
    <row r="15" spans="2:9" ht="12.75">
      <c r="B15" s="1" t="s">
        <v>17</v>
      </c>
      <c r="C15" s="1" t="s">
        <v>18</v>
      </c>
      <c r="E15" s="6">
        <v>1145090.65</v>
      </c>
      <c r="G15" s="20">
        <v>1177602.59</v>
      </c>
      <c r="I15" s="6">
        <v>1185042.91</v>
      </c>
    </row>
    <row r="16" spans="2:9" ht="12.75">
      <c r="B16" s="1" t="s">
        <v>19</v>
      </c>
      <c r="C16" s="1" t="s">
        <v>20</v>
      </c>
      <c r="E16" s="6">
        <v>1457203.77</v>
      </c>
      <c r="G16" s="20">
        <v>1736241.54</v>
      </c>
      <c r="I16" s="6">
        <v>1784425.1</v>
      </c>
    </row>
    <row r="17" spans="1:9" ht="12.75">
      <c r="A17" s="1" t="s">
        <v>766</v>
      </c>
      <c r="E17" s="6">
        <f>SUM(E7:E16)</f>
        <v>8218398.33</v>
      </c>
      <c r="G17" s="20">
        <f>SUM(G7:G16)</f>
        <v>8707920.58</v>
      </c>
      <c r="I17" s="6">
        <f>SUM(I7:I16)</f>
        <v>8924018</v>
      </c>
    </row>
    <row r="19" ht="12.75">
      <c r="A19" s="2" t="s">
        <v>853</v>
      </c>
    </row>
    <row r="20" spans="2:9" ht="12.75">
      <c r="B20" s="1" t="s">
        <v>21</v>
      </c>
      <c r="C20" s="1" t="s">
        <v>22</v>
      </c>
      <c r="E20" s="6">
        <v>482958.86</v>
      </c>
      <c r="G20" s="20">
        <v>257499.1</v>
      </c>
      <c r="I20" s="6">
        <v>277002.58</v>
      </c>
    </row>
    <row r="21" spans="2:9" ht="12.75">
      <c r="B21" s="1" t="s">
        <v>854</v>
      </c>
      <c r="C21" s="1" t="s">
        <v>23</v>
      </c>
      <c r="E21" s="6">
        <v>1936.26</v>
      </c>
      <c r="G21" s="20">
        <v>1500</v>
      </c>
      <c r="I21" s="6">
        <v>1500</v>
      </c>
    </row>
    <row r="22" spans="2:9" ht="12.75">
      <c r="B22" s="1" t="s">
        <v>855</v>
      </c>
      <c r="C22" s="1" t="s">
        <v>24</v>
      </c>
      <c r="E22" s="6">
        <v>8409.69</v>
      </c>
      <c r="G22" s="20">
        <v>8522</v>
      </c>
      <c r="I22" s="6">
        <v>8522</v>
      </c>
    </row>
    <row r="23" spans="2:9" ht="12.75">
      <c r="B23" s="1" t="s">
        <v>25</v>
      </c>
      <c r="C23" s="1" t="s">
        <v>26</v>
      </c>
      <c r="E23" s="6">
        <v>26104.59</v>
      </c>
      <c r="I23" s="6">
        <v>0</v>
      </c>
    </row>
    <row r="24" spans="2:9" ht="12.75">
      <c r="B24" s="1" t="s">
        <v>27</v>
      </c>
      <c r="C24" s="1" t="s">
        <v>28</v>
      </c>
      <c r="E24" s="6">
        <v>171974.92</v>
      </c>
      <c r="G24" s="20">
        <v>679.88</v>
      </c>
      <c r="I24" s="6">
        <v>679.88</v>
      </c>
    </row>
    <row r="25" spans="2:9" ht="12.75">
      <c r="B25" s="1" t="s">
        <v>937</v>
      </c>
      <c r="C25" s="1" t="s">
        <v>29</v>
      </c>
      <c r="E25" s="6">
        <v>80179.85</v>
      </c>
      <c r="G25" s="20">
        <v>219886.72</v>
      </c>
      <c r="I25" s="6">
        <v>219883.3</v>
      </c>
    </row>
    <row r="26" spans="2:9" ht="12.75">
      <c r="B26" s="1" t="s">
        <v>30</v>
      </c>
      <c r="C26" s="1" t="s">
        <v>31</v>
      </c>
      <c r="E26" s="6">
        <v>944360.41</v>
      </c>
      <c r="G26" s="20">
        <v>1065243.12</v>
      </c>
      <c r="I26" s="6">
        <v>1110650.86</v>
      </c>
    </row>
    <row r="27" spans="2:9" ht="12.75">
      <c r="B27" s="1" t="s">
        <v>32</v>
      </c>
      <c r="C27" s="1" t="s">
        <v>33</v>
      </c>
      <c r="E27" s="6">
        <v>13644.01</v>
      </c>
      <c r="G27" s="20">
        <v>225000</v>
      </c>
      <c r="I27" s="6">
        <v>345260</v>
      </c>
    </row>
    <row r="28" spans="2:9" ht="12.75">
      <c r="B28" s="1" t="s">
        <v>34</v>
      </c>
      <c r="C28" s="1" t="s">
        <v>35</v>
      </c>
      <c r="E28" s="6">
        <v>2955136.12</v>
      </c>
      <c r="G28" s="20">
        <v>3112264.28</v>
      </c>
      <c r="I28" s="6">
        <v>2827209.15</v>
      </c>
    </row>
    <row r="29" spans="2:9" ht="12.75">
      <c r="B29" s="1" t="s">
        <v>36</v>
      </c>
      <c r="C29" s="1" t="s">
        <v>37</v>
      </c>
      <c r="E29" s="6">
        <v>1310.98</v>
      </c>
      <c r="G29" s="20">
        <v>1000</v>
      </c>
      <c r="I29" s="6">
        <v>2000</v>
      </c>
    </row>
    <row r="30" spans="2:9" ht="12.75">
      <c r="B30" s="1" t="s">
        <v>38</v>
      </c>
      <c r="C30" s="1" t="s">
        <v>39</v>
      </c>
      <c r="E30" s="6">
        <v>2038373.93</v>
      </c>
      <c r="G30" s="20">
        <v>2310804.63</v>
      </c>
      <c r="I30" s="6">
        <v>2154973.06</v>
      </c>
    </row>
    <row r="31" spans="2:9" ht="12.75">
      <c r="B31" s="1" t="s">
        <v>41</v>
      </c>
      <c r="C31" s="1" t="s">
        <v>42</v>
      </c>
      <c r="E31" s="6">
        <v>1485196.14</v>
      </c>
      <c r="G31" s="20">
        <v>1694405.74</v>
      </c>
      <c r="I31" s="6">
        <v>1818368.74</v>
      </c>
    </row>
    <row r="32" spans="2:9" ht="12.75">
      <c r="B32" s="1" t="s">
        <v>43</v>
      </c>
      <c r="C32" s="1" t="s">
        <v>44</v>
      </c>
      <c r="E32" s="6">
        <v>654018.03</v>
      </c>
      <c r="G32" s="20">
        <v>599591.48</v>
      </c>
      <c r="I32" s="6">
        <v>604262.05</v>
      </c>
    </row>
    <row r="33" spans="2:9" ht="12.75">
      <c r="B33" s="1" t="s">
        <v>45</v>
      </c>
      <c r="C33" s="1" t="s">
        <v>46</v>
      </c>
      <c r="E33" s="6">
        <v>54770.88</v>
      </c>
      <c r="G33" s="20">
        <v>51992.12</v>
      </c>
      <c r="I33" s="6">
        <v>52900.06</v>
      </c>
    </row>
    <row r="34" spans="2:9" ht="12.75">
      <c r="B34" s="1" t="s">
        <v>47</v>
      </c>
      <c r="C34" s="1" t="s">
        <v>48</v>
      </c>
      <c r="E34" s="6">
        <v>1095318.47</v>
      </c>
      <c r="G34" s="20">
        <v>1156236.93</v>
      </c>
      <c r="I34" s="6">
        <v>1109887.99</v>
      </c>
    </row>
    <row r="35" spans="1:9" ht="12.75">
      <c r="A35" s="1" t="s">
        <v>767</v>
      </c>
      <c r="E35" s="6">
        <f>SUM(E20:E34)</f>
        <v>10013693.14</v>
      </c>
      <c r="G35" s="20">
        <f>SUM(G20:G34)</f>
        <v>10704625.999999998</v>
      </c>
      <c r="I35" s="6">
        <f>SUM(I20:I34)</f>
        <v>10533099.670000002</v>
      </c>
    </row>
    <row r="37" ht="12.75">
      <c r="A37" s="2" t="s">
        <v>827</v>
      </c>
    </row>
    <row r="38" spans="2:9" ht="12.75">
      <c r="B38" s="1" t="s">
        <v>51</v>
      </c>
      <c r="C38" s="1" t="s">
        <v>52</v>
      </c>
      <c r="E38" s="6">
        <v>8928</v>
      </c>
      <c r="G38" s="20">
        <v>0</v>
      </c>
      <c r="I38" s="6">
        <v>280000</v>
      </c>
    </row>
    <row r="39" spans="2:9" ht="12.75">
      <c r="B39" s="1" t="s">
        <v>53</v>
      </c>
      <c r="C39" s="1" t="s">
        <v>54</v>
      </c>
      <c r="E39" s="6">
        <v>119257.82</v>
      </c>
      <c r="G39" s="20">
        <v>372074.12</v>
      </c>
      <c r="I39" s="6">
        <v>371407.71</v>
      </c>
    </row>
    <row r="40" spans="2:9" ht="12.75">
      <c r="B40" s="1" t="s">
        <v>55</v>
      </c>
      <c r="C40" s="1" t="s">
        <v>56</v>
      </c>
      <c r="E40" s="6">
        <v>11120.02</v>
      </c>
      <c r="G40" s="20">
        <v>12702</v>
      </c>
      <c r="I40" s="6">
        <v>12702</v>
      </c>
    </row>
    <row r="41" spans="2:9" ht="12.75">
      <c r="B41" s="1" t="s">
        <v>57</v>
      </c>
      <c r="C41" s="1" t="s">
        <v>58</v>
      </c>
      <c r="E41" s="6">
        <v>49763.39</v>
      </c>
      <c r="G41" s="20">
        <v>9160</v>
      </c>
      <c r="I41" s="6">
        <v>9160</v>
      </c>
    </row>
    <row r="42" spans="2:9" ht="12.75">
      <c r="B42" s="1" t="s">
        <v>828</v>
      </c>
      <c r="C42" s="1" t="s">
        <v>59</v>
      </c>
      <c r="E42" s="6">
        <v>16500</v>
      </c>
      <c r="G42" s="20">
        <v>1500</v>
      </c>
      <c r="I42" s="6">
        <v>1500</v>
      </c>
    </row>
    <row r="43" spans="2:9" ht="12.75">
      <c r="B43" s="1" t="s">
        <v>829</v>
      </c>
      <c r="C43" s="1" t="s">
        <v>60</v>
      </c>
      <c r="E43" s="6">
        <v>16518</v>
      </c>
      <c r="G43" s="20">
        <v>16518</v>
      </c>
      <c r="I43" s="6">
        <v>16518</v>
      </c>
    </row>
    <row r="44" spans="2:9" ht="12.75">
      <c r="B44" s="1" t="s">
        <v>830</v>
      </c>
      <c r="C44" s="1" t="s">
        <v>61</v>
      </c>
      <c r="E44" s="6">
        <v>24047.61</v>
      </c>
      <c r="G44" s="20">
        <v>22896.6</v>
      </c>
      <c r="I44" s="6">
        <v>10179</v>
      </c>
    </row>
    <row r="45" spans="2:9" ht="12.75">
      <c r="B45" s="1" t="s">
        <v>62</v>
      </c>
      <c r="C45" s="1" t="s">
        <v>63</v>
      </c>
      <c r="E45" s="6">
        <v>1304516.46</v>
      </c>
      <c r="G45" s="20">
        <v>1257100.65</v>
      </c>
      <c r="I45" s="6">
        <v>1275048.67</v>
      </c>
    </row>
    <row r="46" spans="2:9" ht="12.75">
      <c r="B46" s="1" t="s">
        <v>64</v>
      </c>
      <c r="C46" s="1" t="s">
        <v>65</v>
      </c>
      <c r="E46" s="6">
        <v>20321.4</v>
      </c>
      <c r="G46" s="20">
        <v>7699.5</v>
      </c>
      <c r="I46" s="6">
        <v>7694.1</v>
      </c>
    </row>
    <row r="47" spans="2:9" ht="12.75">
      <c r="B47" s="1" t="s">
        <v>861</v>
      </c>
      <c r="C47" s="19" t="s">
        <v>862</v>
      </c>
      <c r="E47" s="6">
        <v>0</v>
      </c>
      <c r="G47" s="20">
        <v>5308.25</v>
      </c>
      <c r="I47" s="6">
        <v>5307.8</v>
      </c>
    </row>
    <row r="48" spans="2:9" ht="12.75">
      <c r="B48" s="1" t="s">
        <v>66</v>
      </c>
      <c r="C48" s="1" t="s">
        <v>67</v>
      </c>
      <c r="E48" s="6">
        <v>1692182.27</v>
      </c>
      <c r="G48" s="20">
        <v>1669431.51</v>
      </c>
      <c r="I48" s="6">
        <v>1597748.56</v>
      </c>
    </row>
    <row r="49" spans="2:9" ht="12.75">
      <c r="B49" s="1" t="s">
        <v>863</v>
      </c>
      <c r="C49" s="1" t="s">
        <v>68</v>
      </c>
      <c r="E49" s="6">
        <v>234065.95</v>
      </c>
      <c r="G49" s="20">
        <v>229385.91</v>
      </c>
      <c r="I49" s="6">
        <v>200294.29</v>
      </c>
    </row>
    <row r="50" spans="2:9" ht="12.75">
      <c r="B50" s="1" t="s">
        <v>864</v>
      </c>
      <c r="C50" s="19" t="s">
        <v>865</v>
      </c>
      <c r="E50" s="6">
        <v>1505.75</v>
      </c>
      <c r="G50" s="20">
        <v>1300</v>
      </c>
      <c r="I50" s="6">
        <v>1300</v>
      </c>
    </row>
    <row r="51" spans="2:9" ht="12.75">
      <c r="B51" s="1" t="s">
        <v>69</v>
      </c>
      <c r="C51" s="1" t="s">
        <v>70</v>
      </c>
      <c r="E51" s="6">
        <v>3323092.41</v>
      </c>
      <c r="G51" s="20">
        <v>3170088.76</v>
      </c>
      <c r="I51" s="6">
        <v>3091526.16</v>
      </c>
    </row>
    <row r="52" spans="2:9" ht="12.75">
      <c r="B52" s="1" t="s">
        <v>71</v>
      </c>
      <c r="C52" s="1" t="s">
        <v>72</v>
      </c>
      <c r="E52" s="6">
        <v>1002355.61</v>
      </c>
      <c r="G52" s="20">
        <v>1009014.52</v>
      </c>
      <c r="I52" s="6">
        <v>1006815.32</v>
      </c>
    </row>
    <row r="53" spans="2:9" ht="12.75">
      <c r="B53" s="1" t="s">
        <v>73</v>
      </c>
      <c r="C53" s="1" t="s">
        <v>74</v>
      </c>
      <c r="E53" s="6">
        <v>1718359.84</v>
      </c>
      <c r="G53" s="20">
        <v>1812137.24</v>
      </c>
      <c r="I53" s="6">
        <v>1738783.18</v>
      </c>
    </row>
    <row r="54" spans="2:9" ht="12.75">
      <c r="B54" s="1" t="s">
        <v>75</v>
      </c>
      <c r="C54" s="1" t="s">
        <v>76</v>
      </c>
      <c r="E54" s="6">
        <v>1957916.44</v>
      </c>
      <c r="G54" s="20">
        <v>1972891.69</v>
      </c>
      <c r="I54" s="6">
        <v>1969099.44</v>
      </c>
    </row>
    <row r="55" spans="2:9" ht="12.75">
      <c r="B55" s="1" t="s">
        <v>77</v>
      </c>
      <c r="C55" s="1" t="s">
        <v>78</v>
      </c>
      <c r="E55" s="6">
        <v>578767.82</v>
      </c>
      <c r="G55" s="20">
        <v>684642.75</v>
      </c>
      <c r="I55" s="6">
        <v>687876.83</v>
      </c>
    </row>
    <row r="56" spans="2:9" ht="12.75">
      <c r="B56" s="1" t="s">
        <v>866</v>
      </c>
      <c r="C56" s="19" t="s">
        <v>867</v>
      </c>
      <c r="E56" s="6">
        <v>10991.09</v>
      </c>
      <c r="G56" s="20">
        <v>0</v>
      </c>
      <c r="I56" s="6">
        <v>7000</v>
      </c>
    </row>
    <row r="57" spans="2:9" ht="12.75">
      <c r="B57" s="1" t="s">
        <v>79</v>
      </c>
      <c r="C57" s="1" t="s">
        <v>80</v>
      </c>
      <c r="E57" s="6">
        <v>12014.07</v>
      </c>
      <c r="G57" s="20">
        <v>16000</v>
      </c>
      <c r="I57" s="6">
        <v>20000</v>
      </c>
    </row>
    <row r="58" spans="2:9" ht="12.75">
      <c r="B58" s="1" t="s">
        <v>81</v>
      </c>
      <c r="C58" s="1" t="s">
        <v>82</v>
      </c>
      <c r="E58" s="6">
        <v>9284.38</v>
      </c>
      <c r="G58" s="20">
        <v>6500</v>
      </c>
      <c r="I58" s="6">
        <v>0</v>
      </c>
    </row>
    <row r="59" spans="2:9" ht="12.75">
      <c r="B59" s="1" t="s">
        <v>83</v>
      </c>
      <c r="C59" s="1" t="s">
        <v>84</v>
      </c>
      <c r="E59" s="6">
        <v>1934105.81</v>
      </c>
      <c r="G59" s="20">
        <v>1766252.76</v>
      </c>
      <c r="I59" s="6">
        <v>1729906.79</v>
      </c>
    </row>
    <row r="60" spans="2:9" ht="12.75">
      <c r="B60" s="1" t="s">
        <v>85</v>
      </c>
      <c r="C60" s="1" t="s">
        <v>86</v>
      </c>
      <c r="E60" s="6">
        <v>12790.67</v>
      </c>
      <c r="G60" s="20">
        <v>10000</v>
      </c>
      <c r="I60" s="6">
        <v>10000</v>
      </c>
    </row>
    <row r="61" spans="2:9" ht="12.75">
      <c r="B61" s="1" t="s">
        <v>87</v>
      </c>
      <c r="C61" s="1" t="s">
        <v>88</v>
      </c>
      <c r="E61" s="6">
        <v>24633.64</v>
      </c>
      <c r="G61" s="20">
        <v>13000</v>
      </c>
      <c r="I61" s="6">
        <v>13000</v>
      </c>
    </row>
    <row r="62" spans="2:9" ht="12.75">
      <c r="B62" s="1" t="s">
        <v>89</v>
      </c>
      <c r="C62" s="1" t="s">
        <v>90</v>
      </c>
      <c r="E62" s="6">
        <v>2981.61</v>
      </c>
      <c r="G62" s="20">
        <v>1000</v>
      </c>
      <c r="I62" s="6">
        <v>1000</v>
      </c>
    </row>
    <row r="63" spans="2:9" ht="12.75">
      <c r="B63" s="1" t="s">
        <v>91</v>
      </c>
      <c r="C63" s="1" t="s">
        <v>92</v>
      </c>
      <c r="E63" s="6">
        <v>1095648.16</v>
      </c>
      <c r="G63" s="20">
        <v>1130877.29</v>
      </c>
      <c r="I63" s="6">
        <v>1064356.98</v>
      </c>
    </row>
    <row r="64" spans="2:9" ht="12.75">
      <c r="B64" s="1" t="s">
        <v>93</v>
      </c>
      <c r="C64" s="1" t="s">
        <v>94</v>
      </c>
      <c r="E64" s="6">
        <v>1467146.34</v>
      </c>
      <c r="G64" s="20">
        <v>1394916.45</v>
      </c>
      <c r="I64" s="6">
        <v>1382988.56</v>
      </c>
    </row>
    <row r="65" spans="2:9" ht="12.75">
      <c r="B65" s="1" t="s">
        <v>95</v>
      </c>
      <c r="C65" s="1" t="s">
        <v>96</v>
      </c>
      <c r="E65" s="6">
        <v>916034.23</v>
      </c>
      <c r="G65" s="20">
        <v>934460.68</v>
      </c>
      <c r="I65" s="6">
        <v>1010124.46</v>
      </c>
    </row>
    <row r="66" spans="2:9" ht="12.75">
      <c r="B66" s="1" t="s">
        <v>97</v>
      </c>
      <c r="C66" s="1" t="s">
        <v>98</v>
      </c>
      <c r="E66" s="6">
        <v>848371.22</v>
      </c>
      <c r="G66" s="20">
        <v>842359.6</v>
      </c>
      <c r="I66" s="6">
        <v>860203.86</v>
      </c>
    </row>
    <row r="67" spans="2:9" ht="12.75">
      <c r="B67" s="1" t="s">
        <v>99</v>
      </c>
      <c r="C67" s="1" t="s">
        <v>100</v>
      </c>
      <c r="E67" s="6">
        <v>19799.97</v>
      </c>
      <c r="G67" s="20">
        <v>5727.75</v>
      </c>
      <c r="I67" s="6">
        <v>5724.24</v>
      </c>
    </row>
    <row r="68" spans="2:9" ht="12.75">
      <c r="B68" s="1" t="s">
        <v>101</v>
      </c>
      <c r="C68" s="1" t="s">
        <v>102</v>
      </c>
      <c r="E68" s="6">
        <v>14509.67</v>
      </c>
      <c r="G68" s="20">
        <v>7000</v>
      </c>
      <c r="I68" s="6">
        <v>7000</v>
      </c>
    </row>
    <row r="69" spans="2:9" ht="12.75">
      <c r="B69" s="1" t="s">
        <v>103</v>
      </c>
      <c r="C69" s="1" t="s">
        <v>104</v>
      </c>
      <c r="E69" s="6">
        <v>889365.73</v>
      </c>
      <c r="G69" s="20">
        <v>744812.86</v>
      </c>
      <c r="I69" s="6">
        <v>750394.26</v>
      </c>
    </row>
    <row r="70" spans="2:9" ht="12.75">
      <c r="B70" s="1" t="s">
        <v>105</v>
      </c>
      <c r="C70" s="1" t="s">
        <v>106</v>
      </c>
      <c r="E70" s="6">
        <v>31536.6</v>
      </c>
      <c r="G70" s="20">
        <v>39613.72</v>
      </c>
      <c r="I70" s="6">
        <v>39816.16</v>
      </c>
    </row>
    <row r="71" spans="1:9" ht="12.75">
      <c r="A71" s="1" t="s">
        <v>768</v>
      </c>
      <c r="E71" s="6">
        <f>SUM(E38:E70)</f>
        <v>19368431.980000004</v>
      </c>
      <c r="G71" s="20">
        <f>SUM(G38:G70)</f>
        <v>19166372.61</v>
      </c>
      <c r="I71" s="6">
        <f>SUM(I38:I70)</f>
        <v>19184476.37</v>
      </c>
    </row>
    <row r="73" spans="1:9" s="2" customFormat="1" ht="12.75">
      <c r="A73" s="2" t="s">
        <v>107</v>
      </c>
      <c r="E73" s="7"/>
      <c r="G73" s="24"/>
      <c r="I73" s="7"/>
    </row>
    <row r="74" spans="2:9" ht="12.75">
      <c r="B74" s="1" t="s">
        <v>108</v>
      </c>
      <c r="C74" s="1" t="s">
        <v>109</v>
      </c>
      <c r="E74" s="6">
        <v>568934.59</v>
      </c>
      <c r="G74" s="20">
        <v>400625.17</v>
      </c>
      <c r="I74" s="6">
        <v>399907.62</v>
      </c>
    </row>
    <row r="75" spans="2:9" ht="12.75">
      <c r="B75" s="1" t="s">
        <v>831</v>
      </c>
      <c r="C75" s="1" t="s">
        <v>110</v>
      </c>
      <c r="E75" s="6">
        <v>7078.35</v>
      </c>
      <c r="G75" s="20">
        <v>1500</v>
      </c>
      <c r="I75" s="6">
        <v>1500</v>
      </c>
    </row>
    <row r="76" spans="2:9" ht="12.75">
      <c r="B76" s="1" t="s">
        <v>832</v>
      </c>
      <c r="C76" s="1" t="s">
        <v>111</v>
      </c>
      <c r="E76" s="6">
        <v>12827</v>
      </c>
      <c r="G76" s="20">
        <v>12827</v>
      </c>
      <c r="I76" s="6">
        <v>12827</v>
      </c>
    </row>
    <row r="77" spans="2:9" ht="12.75">
      <c r="B77" s="1" t="s">
        <v>112</v>
      </c>
      <c r="C77" s="1" t="s">
        <v>113</v>
      </c>
      <c r="E77" s="6">
        <v>6438.05</v>
      </c>
      <c r="G77" s="20">
        <v>9000</v>
      </c>
      <c r="I77" s="6">
        <v>9000</v>
      </c>
    </row>
    <row r="78" spans="2:9" ht="12.75">
      <c r="B78" s="1" t="s">
        <v>114</v>
      </c>
      <c r="C78" s="1" t="s">
        <v>115</v>
      </c>
      <c r="E78" s="6">
        <v>1551996.31</v>
      </c>
      <c r="G78" s="20">
        <v>1632820.29</v>
      </c>
      <c r="I78" s="6">
        <v>1645296.61</v>
      </c>
    </row>
    <row r="79" spans="2:9" ht="12.75">
      <c r="B79" s="1" t="s">
        <v>116</v>
      </c>
      <c r="C79" s="1" t="s">
        <v>117</v>
      </c>
      <c r="E79" s="6">
        <v>0</v>
      </c>
      <c r="G79" s="20">
        <v>15000</v>
      </c>
      <c r="I79" s="6">
        <v>15000</v>
      </c>
    </row>
    <row r="80" spans="2:9" ht="12.75">
      <c r="B80" s="1" t="s">
        <v>118</v>
      </c>
      <c r="C80" s="1" t="s">
        <v>119</v>
      </c>
      <c r="E80" s="6">
        <v>6178.89</v>
      </c>
      <c r="G80" s="20">
        <v>7000</v>
      </c>
      <c r="I80" s="6">
        <v>7000</v>
      </c>
    </row>
    <row r="81" spans="2:9" ht="12.75">
      <c r="B81" s="1" t="s">
        <v>120</v>
      </c>
      <c r="C81" s="1" t="s">
        <v>121</v>
      </c>
      <c r="E81" s="6">
        <v>2084061.83</v>
      </c>
      <c r="G81" s="20">
        <v>2200798.66</v>
      </c>
      <c r="I81" s="6">
        <v>2318695.47</v>
      </c>
    </row>
    <row r="82" spans="2:9" ht="12.75">
      <c r="B82" s="1" t="s">
        <v>122</v>
      </c>
      <c r="C82" s="1" t="s">
        <v>123</v>
      </c>
      <c r="E82" s="6">
        <v>1601543.6</v>
      </c>
      <c r="G82" s="20">
        <v>1548211.11</v>
      </c>
      <c r="I82" s="6">
        <v>1555206.76</v>
      </c>
    </row>
    <row r="83" spans="2:9" ht="12.75">
      <c r="B83" s="1" t="s">
        <v>124</v>
      </c>
      <c r="C83" s="1" t="s">
        <v>125</v>
      </c>
      <c r="E83" s="6">
        <v>1721461.28</v>
      </c>
      <c r="G83" s="20">
        <v>1914637.96</v>
      </c>
      <c r="I83" s="6">
        <v>1984190</v>
      </c>
    </row>
    <row r="84" spans="2:9" ht="12.75">
      <c r="B84" s="1" t="s">
        <v>868</v>
      </c>
      <c r="C84" s="1" t="s">
        <v>126</v>
      </c>
      <c r="E84" s="6">
        <v>13280</v>
      </c>
      <c r="G84" s="20">
        <v>14000</v>
      </c>
      <c r="I84" s="6">
        <v>14000</v>
      </c>
    </row>
    <row r="85" spans="2:9" ht="12.75">
      <c r="B85" s="1" t="s">
        <v>127</v>
      </c>
      <c r="C85" s="1" t="s">
        <v>128</v>
      </c>
      <c r="E85" s="6">
        <v>1227093.51</v>
      </c>
      <c r="G85" s="20">
        <v>1315163.68</v>
      </c>
      <c r="I85" s="6">
        <v>1319772.96</v>
      </c>
    </row>
    <row r="86" spans="2:9" ht="12.75">
      <c r="B86" s="1" t="s">
        <v>869</v>
      </c>
      <c r="C86" s="19" t="s">
        <v>870</v>
      </c>
      <c r="E86" s="6">
        <v>465.2</v>
      </c>
      <c r="G86" s="20">
        <v>0</v>
      </c>
      <c r="I86" s="6">
        <v>1000</v>
      </c>
    </row>
    <row r="87" spans="2:9" ht="12.75">
      <c r="B87" s="1" t="s">
        <v>129</v>
      </c>
      <c r="C87" s="1" t="s">
        <v>130</v>
      </c>
      <c r="E87" s="6">
        <v>8684.74</v>
      </c>
      <c r="G87" s="20">
        <v>3671</v>
      </c>
      <c r="I87" s="6">
        <v>3671</v>
      </c>
    </row>
    <row r="88" spans="2:9" ht="12.75">
      <c r="B88" s="1" t="s">
        <v>131</v>
      </c>
      <c r="C88" s="1" t="s">
        <v>132</v>
      </c>
      <c r="E88" s="6">
        <v>2732492.24</v>
      </c>
      <c r="G88" s="20">
        <v>2834809.12</v>
      </c>
      <c r="I88" s="6">
        <v>2847444.52</v>
      </c>
    </row>
    <row r="89" spans="2:9" ht="12.75">
      <c r="B89" s="1" t="s">
        <v>133</v>
      </c>
      <c r="C89" s="1" t="s">
        <v>134</v>
      </c>
      <c r="E89" s="6">
        <v>1374578.16</v>
      </c>
      <c r="G89" s="20">
        <v>1653447.73</v>
      </c>
      <c r="I89" s="6">
        <v>1564473.42</v>
      </c>
    </row>
    <row r="90" spans="2:9" ht="12.75">
      <c r="B90" s="1" t="s">
        <v>135</v>
      </c>
      <c r="C90" s="1" t="s">
        <v>136</v>
      </c>
      <c r="E90" s="6">
        <v>1503420.45</v>
      </c>
      <c r="G90" s="20">
        <v>1492856.89</v>
      </c>
      <c r="I90" s="6">
        <v>1296747.17</v>
      </c>
    </row>
    <row r="91" spans="2:9" ht="12.75">
      <c r="B91" s="1" t="s">
        <v>137</v>
      </c>
      <c r="C91" s="1" t="s">
        <v>138</v>
      </c>
      <c r="E91" s="6">
        <v>1081952.94</v>
      </c>
      <c r="G91" s="20">
        <v>1157492.82</v>
      </c>
      <c r="I91" s="6">
        <v>1565827.44</v>
      </c>
    </row>
    <row r="92" spans="2:9" ht="12.75">
      <c r="B92" s="1" t="s">
        <v>139</v>
      </c>
      <c r="C92" s="1" t="s">
        <v>140</v>
      </c>
      <c r="E92" s="6">
        <v>3359.41</v>
      </c>
      <c r="G92" s="20">
        <v>2500</v>
      </c>
      <c r="I92" s="6">
        <v>2500</v>
      </c>
    </row>
    <row r="93" spans="1:9" ht="12.75">
      <c r="A93" s="1" t="s">
        <v>769</v>
      </c>
      <c r="E93" s="6">
        <f>SUM(E74:E92)</f>
        <v>15505846.549999999</v>
      </c>
      <c r="G93" s="20">
        <f>SUM(G74:G92)</f>
        <v>16216361.430000003</v>
      </c>
      <c r="I93" s="6">
        <f>SUM(I74:I92)</f>
        <v>16564059.969999999</v>
      </c>
    </row>
    <row r="95" spans="1:9" s="2" customFormat="1" ht="12.75">
      <c r="A95" s="2" t="s">
        <v>141</v>
      </c>
      <c r="E95" s="7"/>
      <c r="G95" s="24"/>
      <c r="I95" s="7"/>
    </row>
    <row r="96" spans="2:9" ht="12.75">
      <c r="B96" s="1" t="s">
        <v>142</v>
      </c>
      <c r="C96" s="1" t="s">
        <v>143</v>
      </c>
      <c r="E96" s="6">
        <v>1525534.33</v>
      </c>
      <c r="G96" s="20">
        <v>1428325.62</v>
      </c>
      <c r="I96" s="6">
        <v>1394141.73</v>
      </c>
    </row>
    <row r="97" spans="2:9" ht="12.75">
      <c r="B97" s="1" t="s">
        <v>144</v>
      </c>
      <c r="C97" s="1" t="s">
        <v>145</v>
      </c>
      <c r="E97" s="6">
        <v>1995.05</v>
      </c>
      <c r="G97" s="20">
        <v>3000</v>
      </c>
      <c r="I97" s="6">
        <v>3000</v>
      </c>
    </row>
    <row r="98" spans="2:9" ht="12.75">
      <c r="B98" s="1" t="s">
        <v>146</v>
      </c>
      <c r="C98" s="1" t="s">
        <v>147</v>
      </c>
      <c r="E98" s="6">
        <v>1353.56</v>
      </c>
      <c r="G98" s="20">
        <v>2525</v>
      </c>
      <c r="I98" s="6">
        <v>2525</v>
      </c>
    </row>
    <row r="99" spans="2:9" ht="12.75">
      <c r="B99" s="1" t="s">
        <v>148</v>
      </c>
      <c r="C99" s="1" t="s">
        <v>149</v>
      </c>
      <c r="E99" s="6">
        <v>1369770.76</v>
      </c>
      <c r="G99" s="20">
        <v>1388345.78</v>
      </c>
      <c r="I99" s="6">
        <v>1431720.47</v>
      </c>
    </row>
    <row r="100" spans="2:9" ht="12.75">
      <c r="B100" s="1" t="s">
        <v>150</v>
      </c>
      <c r="C100" s="1" t="s">
        <v>151</v>
      </c>
      <c r="E100" s="6">
        <v>436654.5</v>
      </c>
      <c r="G100" s="20">
        <v>183388.38</v>
      </c>
      <c r="I100" s="6">
        <v>183059.92</v>
      </c>
    </row>
    <row r="101" spans="2:9" ht="12.75">
      <c r="B101" s="1" t="s">
        <v>833</v>
      </c>
      <c r="C101" s="1" t="s">
        <v>152</v>
      </c>
      <c r="E101" s="6">
        <v>37413.08</v>
      </c>
      <c r="G101" s="20">
        <v>21958</v>
      </c>
      <c r="I101" s="6">
        <v>21947.56</v>
      </c>
    </row>
    <row r="102" spans="2:9" ht="12.75">
      <c r="B102" s="1" t="s">
        <v>834</v>
      </c>
      <c r="C102" s="1" t="s">
        <v>153</v>
      </c>
      <c r="E102" s="6">
        <v>12429.88</v>
      </c>
      <c r="G102" s="20">
        <v>7117</v>
      </c>
      <c r="I102" s="6">
        <v>7117</v>
      </c>
    </row>
    <row r="103" spans="2:9" ht="12.75">
      <c r="B103" s="1" t="s">
        <v>154</v>
      </c>
      <c r="C103" s="1" t="s">
        <v>155</v>
      </c>
      <c r="E103" s="6">
        <v>10719.98</v>
      </c>
      <c r="G103" s="20">
        <v>12000</v>
      </c>
      <c r="I103" s="6">
        <v>12000</v>
      </c>
    </row>
    <row r="104" spans="2:9" ht="12.75">
      <c r="B104" s="1" t="s">
        <v>156</v>
      </c>
      <c r="C104" s="1" t="s">
        <v>157</v>
      </c>
      <c r="E104" s="6">
        <v>7052.78</v>
      </c>
      <c r="G104" s="20">
        <v>5050</v>
      </c>
      <c r="I104" s="6">
        <v>5050</v>
      </c>
    </row>
    <row r="105" spans="2:9" ht="12.75">
      <c r="B105" s="1" t="s">
        <v>160</v>
      </c>
      <c r="C105" s="1" t="s">
        <v>161</v>
      </c>
      <c r="E105" s="6">
        <v>1727932.72</v>
      </c>
      <c r="G105" s="20">
        <v>1705017.91</v>
      </c>
      <c r="I105" s="6">
        <v>1652965.35</v>
      </c>
    </row>
    <row r="106" spans="2:9" ht="12.75">
      <c r="B106" s="1" t="s">
        <v>871</v>
      </c>
      <c r="C106" s="1" t="s">
        <v>162</v>
      </c>
      <c r="E106" s="6">
        <v>1832616.1</v>
      </c>
      <c r="G106" s="20">
        <v>2033991.26</v>
      </c>
      <c r="I106" s="6">
        <v>1997664.59</v>
      </c>
    </row>
    <row r="107" spans="2:9" ht="12.75">
      <c r="B107" s="1" t="s">
        <v>163</v>
      </c>
      <c r="C107" s="1" t="s">
        <v>164</v>
      </c>
      <c r="E107" s="6">
        <v>1071255.61</v>
      </c>
      <c r="G107" s="20">
        <v>1106622.3</v>
      </c>
      <c r="I107" s="6">
        <v>1105496.36</v>
      </c>
    </row>
    <row r="108" spans="2:9" ht="12.75">
      <c r="B108" s="1" t="s">
        <v>165</v>
      </c>
      <c r="C108" s="1" t="s">
        <v>166</v>
      </c>
      <c r="E108" s="6">
        <v>614020.25</v>
      </c>
      <c r="G108" s="20">
        <v>603761.26</v>
      </c>
      <c r="I108" s="6">
        <v>618868.79</v>
      </c>
    </row>
    <row r="109" spans="2:9" ht="12.75">
      <c r="B109" s="1" t="s">
        <v>167</v>
      </c>
      <c r="C109" s="1" t="s">
        <v>168</v>
      </c>
      <c r="E109" s="6">
        <v>30757.9</v>
      </c>
      <c r="G109" s="20">
        <v>26000</v>
      </c>
      <c r="I109" s="6">
        <v>26000</v>
      </c>
    </row>
    <row r="110" spans="2:9" ht="12.75">
      <c r="B110" s="1" t="s">
        <v>169</v>
      </c>
      <c r="C110" s="1" t="s">
        <v>170</v>
      </c>
      <c r="E110" s="6">
        <v>1753.98</v>
      </c>
      <c r="G110" s="20">
        <v>28619</v>
      </c>
      <c r="I110" s="6">
        <v>283</v>
      </c>
    </row>
    <row r="111" spans="2:9" ht="12.75">
      <c r="B111" s="1" t="s">
        <v>171</v>
      </c>
      <c r="C111" s="1" t="s">
        <v>172</v>
      </c>
      <c r="E111" s="6">
        <v>7980.29</v>
      </c>
      <c r="G111" s="20">
        <v>3434</v>
      </c>
      <c r="I111" s="6">
        <v>0</v>
      </c>
    </row>
    <row r="112" spans="2:9" ht="12.75">
      <c r="B112" s="1" t="s">
        <v>173</v>
      </c>
      <c r="C112" s="1" t="s">
        <v>174</v>
      </c>
      <c r="E112" s="6">
        <v>2800</v>
      </c>
      <c r="G112" s="20">
        <v>404</v>
      </c>
      <c r="I112" s="6">
        <v>0</v>
      </c>
    </row>
    <row r="113" spans="2:9" ht="12.75">
      <c r="B113" s="1" t="s">
        <v>175</v>
      </c>
      <c r="C113" s="1" t="s">
        <v>176</v>
      </c>
      <c r="E113" s="6">
        <v>745260.72</v>
      </c>
      <c r="G113" s="20">
        <v>808823.24</v>
      </c>
      <c r="I113" s="6">
        <v>782429.47</v>
      </c>
    </row>
    <row r="114" spans="1:9" ht="12.75">
      <c r="A114" s="1" t="s">
        <v>770</v>
      </c>
      <c r="E114" s="6">
        <f>SUM(E96:E113)</f>
        <v>9437301.490000002</v>
      </c>
      <c r="G114" s="20">
        <f>SUM(G96:G113)</f>
        <v>9368382.75</v>
      </c>
      <c r="I114" s="6">
        <f>SUM(I96:I113)</f>
        <v>9244269.24</v>
      </c>
    </row>
    <row r="116" spans="1:9" s="2" customFormat="1" ht="12.75">
      <c r="A116" s="2" t="s">
        <v>177</v>
      </c>
      <c r="E116" s="7"/>
      <c r="G116" s="24"/>
      <c r="I116" s="7"/>
    </row>
    <row r="117" spans="2:9" ht="12.75">
      <c r="B117" s="1" t="s">
        <v>178</v>
      </c>
      <c r="C117" s="1" t="s">
        <v>179</v>
      </c>
      <c r="E117" s="6">
        <v>0</v>
      </c>
      <c r="G117" s="20">
        <v>850000</v>
      </c>
      <c r="I117" s="6">
        <v>970000</v>
      </c>
    </row>
    <row r="118" spans="2:9" ht="12.75">
      <c r="B118" s="1" t="s">
        <v>180</v>
      </c>
      <c r="C118" s="1" t="s">
        <v>181</v>
      </c>
      <c r="E118" s="6">
        <v>2782572.18</v>
      </c>
      <c r="G118" s="20">
        <v>3904068.32</v>
      </c>
      <c r="I118" s="6">
        <v>4701809.12</v>
      </c>
    </row>
    <row r="119" spans="2:9" ht="12.75">
      <c r="B119" s="1" t="s">
        <v>182</v>
      </c>
      <c r="C119" s="1" t="s">
        <v>183</v>
      </c>
      <c r="E119" s="6">
        <v>609249.63</v>
      </c>
      <c r="G119" s="20">
        <v>525000</v>
      </c>
      <c r="I119" s="6">
        <v>600000</v>
      </c>
    </row>
    <row r="120" spans="2:9" ht="12.75">
      <c r="B120" s="1" t="s">
        <v>184</v>
      </c>
      <c r="C120" s="1" t="s">
        <v>185</v>
      </c>
      <c r="E120" s="6">
        <v>248194.86</v>
      </c>
      <c r="G120" s="20">
        <v>376000</v>
      </c>
      <c r="I120" s="6">
        <v>485097.19</v>
      </c>
    </row>
    <row r="121" spans="2:9" ht="12.75">
      <c r="B121" s="1" t="s">
        <v>872</v>
      </c>
      <c r="C121" s="1" t="s">
        <v>186</v>
      </c>
      <c r="E121" s="6">
        <v>108801.27</v>
      </c>
      <c r="G121" s="20">
        <v>125486.05</v>
      </c>
      <c r="I121" s="6">
        <v>126411.12</v>
      </c>
    </row>
    <row r="122" spans="2:9" ht="12.75">
      <c r="B122" s="1" t="s">
        <v>187</v>
      </c>
      <c r="C122" s="1" t="s">
        <v>188</v>
      </c>
      <c r="E122" s="6">
        <v>673314.85</v>
      </c>
      <c r="G122" s="20">
        <v>1600666.49</v>
      </c>
      <c r="I122" s="6">
        <v>1831698.54</v>
      </c>
    </row>
    <row r="123" spans="2:9" ht="12.75">
      <c r="B123" s="1" t="s">
        <v>189</v>
      </c>
      <c r="C123" s="1" t="s">
        <v>190</v>
      </c>
      <c r="E123" s="6">
        <v>87315.58</v>
      </c>
      <c r="G123" s="20">
        <v>847676</v>
      </c>
      <c r="I123" s="6">
        <v>1229000</v>
      </c>
    </row>
    <row r="124" spans="2:9" ht="12.75">
      <c r="B124" s="1" t="s">
        <v>191</v>
      </c>
      <c r="C124" s="1" t="s">
        <v>192</v>
      </c>
      <c r="E124" s="6">
        <v>276739.88</v>
      </c>
      <c r="G124" s="20">
        <v>21000</v>
      </c>
      <c r="I124" s="6">
        <v>21000</v>
      </c>
    </row>
    <row r="125" spans="2:9" ht="12.75">
      <c r="B125" s="1" t="s">
        <v>193</v>
      </c>
      <c r="C125" s="1" t="s">
        <v>194</v>
      </c>
      <c r="E125" s="6">
        <v>690879.26</v>
      </c>
      <c r="G125" s="20">
        <v>1622000</v>
      </c>
      <c r="I125" s="6">
        <v>1687000</v>
      </c>
    </row>
    <row r="126" spans="2:9" ht="12.75">
      <c r="B126" s="1" t="s">
        <v>873</v>
      </c>
      <c r="C126" s="1" t="s">
        <v>195</v>
      </c>
      <c r="E126" s="6">
        <v>654673.29</v>
      </c>
      <c r="G126" s="20">
        <v>639095.94</v>
      </c>
      <c r="I126" s="6">
        <v>719868.84</v>
      </c>
    </row>
    <row r="127" spans="2:9" ht="12.75">
      <c r="B127" s="1" t="s">
        <v>874</v>
      </c>
      <c r="C127" s="1" t="s">
        <v>196</v>
      </c>
      <c r="E127" s="6">
        <v>1271960.24</v>
      </c>
      <c r="G127" s="20">
        <v>1379229.03</v>
      </c>
      <c r="I127" s="6">
        <v>1388094.84</v>
      </c>
    </row>
    <row r="128" spans="2:9" ht="12.75">
      <c r="B128" s="1" t="s">
        <v>875</v>
      </c>
      <c r="C128" s="1" t="s">
        <v>197</v>
      </c>
      <c r="E128" s="6">
        <v>829068.39</v>
      </c>
      <c r="G128" s="20">
        <v>719357.12</v>
      </c>
      <c r="I128" s="6">
        <v>712928.4</v>
      </c>
    </row>
    <row r="129" spans="2:9" ht="12.75">
      <c r="B129" s="1" t="s">
        <v>177</v>
      </c>
      <c r="C129" s="1" t="s">
        <v>198</v>
      </c>
      <c r="E129" s="6">
        <v>652101.67</v>
      </c>
      <c r="G129" s="20">
        <v>1037844.54</v>
      </c>
      <c r="I129" s="6">
        <v>1045913.56</v>
      </c>
    </row>
    <row r="130" spans="2:9" ht="12.75">
      <c r="B130" s="1" t="s">
        <v>876</v>
      </c>
      <c r="C130" s="19" t="s">
        <v>877</v>
      </c>
      <c r="E130" s="6">
        <v>0</v>
      </c>
      <c r="G130" s="20">
        <v>0</v>
      </c>
      <c r="I130" s="6">
        <v>1070345.6</v>
      </c>
    </row>
    <row r="131" spans="2:9" ht="12.75">
      <c r="B131" s="1" t="s">
        <v>199</v>
      </c>
      <c r="C131" s="1" t="s">
        <v>200</v>
      </c>
      <c r="E131" s="6">
        <v>78803.2</v>
      </c>
      <c r="G131" s="20">
        <v>170000</v>
      </c>
      <c r="I131" s="6">
        <v>169945.11</v>
      </c>
    </row>
    <row r="132" spans="2:9" ht="12.75">
      <c r="B132" s="1" t="s">
        <v>878</v>
      </c>
      <c r="C132" s="19" t="s">
        <v>879</v>
      </c>
      <c r="E132" s="6">
        <v>0</v>
      </c>
      <c r="G132" s="20">
        <v>0</v>
      </c>
      <c r="I132" s="6">
        <v>257300.23</v>
      </c>
    </row>
    <row r="133" spans="1:9" ht="12.75">
      <c r="A133" s="1" t="s">
        <v>771</v>
      </c>
      <c r="E133" s="6">
        <f>SUM(E117:E132)</f>
        <v>8963674.299999999</v>
      </c>
      <c r="G133" s="20">
        <f>SUM(G117:G132)</f>
        <v>13817423.489999998</v>
      </c>
      <c r="I133" s="6">
        <f>SUM(I117:I132)</f>
        <v>17016412.55</v>
      </c>
    </row>
    <row r="135" ht="12.75">
      <c r="A135" s="2" t="s">
        <v>201</v>
      </c>
    </row>
    <row r="136" spans="2:9" ht="12.75">
      <c r="B136" s="1" t="s">
        <v>202</v>
      </c>
      <c r="C136" s="1" t="s">
        <v>203</v>
      </c>
      <c r="E136" s="6">
        <v>17287.99</v>
      </c>
      <c r="G136" s="20">
        <v>14306.45</v>
      </c>
      <c r="I136" s="6">
        <v>14302.42</v>
      </c>
    </row>
    <row r="137" spans="2:9" ht="12.75">
      <c r="B137" s="1" t="s">
        <v>204</v>
      </c>
      <c r="C137" s="1" t="s">
        <v>205</v>
      </c>
      <c r="E137" s="6">
        <v>40853.19</v>
      </c>
      <c r="G137" s="20">
        <v>55469.3</v>
      </c>
      <c r="I137" s="6">
        <v>55416.67</v>
      </c>
    </row>
    <row r="138" spans="2:9" ht="12.75">
      <c r="B138" s="1" t="s">
        <v>206</v>
      </c>
      <c r="C138" s="1" t="s">
        <v>207</v>
      </c>
      <c r="E138" s="6">
        <v>1312172.2</v>
      </c>
      <c r="G138" s="20">
        <v>1440175.43</v>
      </c>
      <c r="I138" s="6">
        <v>1390420.12</v>
      </c>
    </row>
    <row r="139" spans="2:9" ht="12.75">
      <c r="B139" s="1" t="s">
        <v>835</v>
      </c>
      <c r="C139" s="1" t="s">
        <v>208</v>
      </c>
      <c r="E139" s="6">
        <v>4132.47</v>
      </c>
      <c r="G139" s="20">
        <v>4129</v>
      </c>
      <c r="I139" s="6">
        <v>4129</v>
      </c>
    </row>
    <row r="140" spans="2:9" ht="12.75">
      <c r="B140" s="1" t="s">
        <v>881</v>
      </c>
      <c r="C140" s="1" t="s">
        <v>210</v>
      </c>
      <c r="E140" s="6">
        <v>664620.15</v>
      </c>
      <c r="G140" s="20">
        <v>683836.27</v>
      </c>
      <c r="I140" s="6">
        <v>681935.26</v>
      </c>
    </row>
    <row r="141" spans="2:9" ht="12.75">
      <c r="B141" s="1" t="s">
        <v>211</v>
      </c>
      <c r="C141" s="1" t="s">
        <v>212</v>
      </c>
      <c r="E141" s="6">
        <v>884731.63</v>
      </c>
      <c r="G141" s="20">
        <v>979094.96</v>
      </c>
      <c r="I141" s="6">
        <v>992873.49</v>
      </c>
    </row>
    <row r="142" spans="1:9" ht="12.75">
      <c r="A142" s="1" t="s">
        <v>772</v>
      </c>
      <c r="E142" s="6">
        <f>SUM(E136:E141)</f>
        <v>2923797.63</v>
      </c>
      <c r="G142" s="20">
        <f>SUM(G136:G141)</f>
        <v>3177011.41</v>
      </c>
      <c r="I142" s="6">
        <f>SUM(I136:I141)</f>
        <v>3139076.96</v>
      </c>
    </row>
    <row r="144" ht="12.75">
      <c r="A144" s="2" t="s">
        <v>213</v>
      </c>
    </row>
    <row r="145" spans="2:9" ht="12.75">
      <c r="B145" s="1" t="s">
        <v>214</v>
      </c>
      <c r="C145" s="1" t="s">
        <v>215</v>
      </c>
      <c r="E145" s="6">
        <v>0</v>
      </c>
      <c r="G145" s="20">
        <v>686000</v>
      </c>
      <c r="I145" s="6">
        <v>818000</v>
      </c>
    </row>
    <row r="146" spans="2:9" ht="12.75">
      <c r="B146" s="1" t="s">
        <v>216</v>
      </c>
      <c r="C146" s="1" t="s">
        <v>217</v>
      </c>
      <c r="E146" s="6">
        <v>15712.69</v>
      </c>
      <c r="G146" s="20">
        <v>9833.93</v>
      </c>
      <c r="I146" s="6">
        <v>9816.31</v>
      </c>
    </row>
    <row r="147" spans="2:9" ht="12.75">
      <c r="B147" s="1" t="s">
        <v>213</v>
      </c>
      <c r="C147" s="1" t="s">
        <v>218</v>
      </c>
      <c r="E147" s="6">
        <v>42950</v>
      </c>
      <c r="G147" s="20">
        <v>2523023.07</v>
      </c>
      <c r="I147" s="6">
        <v>3242434.59</v>
      </c>
    </row>
    <row r="148" spans="2:9" ht="12.75">
      <c r="B148" s="1" t="s">
        <v>219</v>
      </c>
      <c r="C148" s="1" t="s">
        <v>220</v>
      </c>
      <c r="E148" s="6">
        <v>21800</v>
      </c>
      <c r="G148" s="20">
        <v>91969</v>
      </c>
      <c r="I148" s="6">
        <v>91969</v>
      </c>
    </row>
    <row r="149" spans="2:9" ht="12.75">
      <c r="B149" s="1" t="s">
        <v>221</v>
      </c>
      <c r="C149" s="1" t="s">
        <v>222</v>
      </c>
      <c r="E149" s="6">
        <v>0</v>
      </c>
      <c r="G149" s="20">
        <v>326210</v>
      </c>
      <c r="I149" s="6">
        <v>326210</v>
      </c>
    </row>
    <row r="150" spans="2:9" ht="12.75">
      <c r="B150" s="1" t="s">
        <v>223</v>
      </c>
      <c r="C150" s="1" t="s">
        <v>224</v>
      </c>
      <c r="E150" s="6">
        <v>49146.57</v>
      </c>
      <c r="G150" s="20">
        <v>674613</v>
      </c>
      <c r="I150" s="6">
        <v>561013</v>
      </c>
    </row>
    <row r="151" spans="2:9" ht="12.75">
      <c r="B151" s="1" t="s">
        <v>225</v>
      </c>
      <c r="C151" s="1" t="s">
        <v>226</v>
      </c>
      <c r="E151" s="6">
        <v>19023.98</v>
      </c>
      <c r="G151" s="20">
        <v>37600</v>
      </c>
      <c r="I151" s="6">
        <v>37600</v>
      </c>
    </row>
    <row r="152" spans="2:9" ht="12.75">
      <c r="B152" s="1" t="s">
        <v>882</v>
      </c>
      <c r="C152" s="1" t="s">
        <v>227</v>
      </c>
      <c r="E152" s="6">
        <v>21699.33</v>
      </c>
      <c r="G152" s="20">
        <v>55524.8</v>
      </c>
      <c r="I152" s="20">
        <v>50939</v>
      </c>
    </row>
    <row r="153" spans="2:9" ht="12.75">
      <c r="B153" s="1" t="s">
        <v>825</v>
      </c>
      <c r="C153" s="1" t="s">
        <v>228</v>
      </c>
      <c r="E153" s="6">
        <v>0</v>
      </c>
      <c r="G153" s="20">
        <v>1269083.86</v>
      </c>
      <c r="I153" s="6">
        <v>1435379.57</v>
      </c>
    </row>
    <row r="154" spans="2:9" ht="12.75">
      <c r="B154" s="1" t="s">
        <v>943</v>
      </c>
      <c r="C154" s="1" t="s">
        <v>229</v>
      </c>
      <c r="E154" s="6">
        <v>410684.08</v>
      </c>
      <c r="G154" s="20">
        <v>529775.23</v>
      </c>
      <c r="I154" s="6">
        <v>903639.91</v>
      </c>
    </row>
    <row r="155" spans="2:9" ht="12.75">
      <c r="B155" s="1" t="s">
        <v>883</v>
      </c>
      <c r="C155" s="1" t="s">
        <v>230</v>
      </c>
      <c r="E155" s="6">
        <v>422401.64</v>
      </c>
      <c r="G155" s="20">
        <v>466913.07</v>
      </c>
      <c r="I155" s="6">
        <v>473586.78</v>
      </c>
    </row>
    <row r="156" spans="2:9" ht="12.75">
      <c r="B156" s="1" t="s">
        <v>231</v>
      </c>
      <c r="C156" s="1" t="s">
        <v>232</v>
      </c>
      <c r="E156" s="6">
        <v>21300</v>
      </c>
      <c r="G156" s="20">
        <v>20000</v>
      </c>
      <c r="I156" s="6">
        <v>20000</v>
      </c>
    </row>
    <row r="157" spans="2:9" ht="12.75">
      <c r="B157" s="1" t="s">
        <v>233</v>
      </c>
      <c r="C157" s="1" t="s">
        <v>234</v>
      </c>
      <c r="E157" s="6">
        <v>5942.12</v>
      </c>
      <c r="G157" s="20">
        <v>800</v>
      </c>
      <c r="I157" s="6">
        <v>800</v>
      </c>
    </row>
    <row r="158" spans="2:9" ht="12.75">
      <c r="B158" s="1" t="s">
        <v>235</v>
      </c>
      <c r="C158" s="1" t="s">
        <v>236</v>
      </c>
      <c r="E158" s="6">
        <v>14527.5</v>
      </c>
      <c r="G158" s="20">
        <v>5983.77</v>
      </c>
      <c r="I158" s="6">
        <v>5973.05</v>
      </c>
    </row>
    <row r="159" spans="2:9" ht="12.75">
      <c r="B159" s="1" t="s">
        <v>237</v>
      </c>
      <c r="C159" s="1" t="s">
        <v>238</v>
      </c>
      <c r="E159" s="6">
        <v>31178.91</v>
      </c>
      <c r="G159" s="20">
        <v>22516</v>
      </c>
      <c r="I159" s="6">
        <v>22510.24</v>
      </c>
    </row>
    <row r="160" spans="2:9" ht="12.75">
      <c r="B160" s="1" t="s">
        <v>239</v>
      </c>
      <c r="C160" s="1" t="s">
        <v>240</v>
      </c>
      <c r="E160" s="6">
        <v>288329.61</v>
      </c>
      <c r="G160" s="20">
        <v>336633</v>
      </c>
      <c r="I160" s="6">
        <v>276633</v>
      </c>
    </row>
    <row r="161" spans="2:9" ht="12.75">
      <c r="B161" s="1" t="s">
        <v>241</v>
      </c>
      <c r="C161" s="1" t="s">
        <v>242</v>
      </c>
      <c r="E161" s="6">
        <v>540599.7</v>
      </c>
      <c r="G161" s="20">
        <v>293717.2</v>
      </c>
      <c r="I161" s="6">
        <v>291444.31</v>
      </c>
    </row>
    <row r="162" spans="1:9" ht="12.75">
      <c r="A162" s="1" t="s">
        <v>773</v>
      </c>
      <c r="E162" s="6">
        <f>SUM(E145:E161)</f>
        <v>1905296.1300000001</v>
      </c>
      <c r="G162" s="20">
        <f>SUM(G145:G161)</f>
        <v>7350195.930000001</v>
      </c>
      <c r="I162" s="6">
        <f>SUM(I145:I161)</f>
        <v>8567948.760000002</v>
      </c>
    </row>
    <row r="164" spans="1:9" s="2" customFormat="1" ht="12.75">
      <c r="A164" s="2" t="s">
        <v>245</v>
      </c>
      <c r="E164" s="7"/>
      <c r="G164" s="24"/>
      <c r="I164" s="7"/>
    </row>
    <row r="165" spans="2:9" ht="12.75">
      <c r="B165" s="1" t="s">
        <v>246</v>
      </c>
      <c r="C165" s="1" t="s">
        <v>247</v>
      </c>
      <c r="E165" s="6">
        <v>0</v>
      </c>
      <c r="G165" s="20">
        <v>400000</v>
      </c>
      <c r="I165" s="6">
        <v>300000</v>
      </c>
    </row>
    <row r="167" spans="1:9" s="2" customFormat="1" ht="12.75">
      <c r="A167" s="2" t="s">
        <v>248</v>
      </c>
      <c r="E167" s="7"/>
      <c r="G167" s="24"/>
      <c r="I167" s="7"/>
    </row>
    <row r="168" spans="2:9" ht="12.75">
      <c r="B168" s="1" t="s">
        <v>251</v>
      </c>
      <c r="C168" s="1" t="s">
        <v>252</v>
      </c>
      <c r="E168" s="6">
        <v>0</v>
      </c>
      <c r="G168" s="20">
        <v>34408</v>
      </c>
      <c r="I168" s="6">
        <v>34408</v>
      </c>
    </row>
    <row r="169" spans="2:9" ht="12.75">
      <c r="B169" s="1" t="s">
        <v>885</v>
      </c>
      <c r="C169" s="19" t="s">
        <v>884</v>
      </c>
      <c r="E169" s="6">
        <v>91407.58</v>
      </c>
      <c r="G169" s="20">
        <v>94496.15</v>
      </c>
      <c r="I169" s="6">
        <v>50060</v>
      </c>
    </row>
    <row r="170" spans="2:9" ht="12.75">
      <c r="B170" s="1" t="s">
        <v>826</v>
      </c>
      <c r="C170" s="1" t="s">
        <v>40</v>
      </c>
      <c r="E170" s="6">
        <v>0</v>
      </c>
      <c r="G170" s="20">
        <v>687000</v>
      </c>
      <c r="I170" s="6">
        <v>436097</v>
      </c>
    </row>
    <row r="171" spans="2:9" ht="12.75">
      <c r="B171" s="1" t="s">
        <v>253</v>
      </c>
      <c r="C171" s="1" t="s">
        <v>254</v>
      </c>
      <c r="E171" s="6">
        <v>0</v>
      </c>
      <c r="G171" s="20">
        <v>6850000</v>
      </c>
      <c r="I171" s="6">
        <v>5350000</v>
      </c>
    </row>
    <row r="172" spans="1:9" ht="12.75">
      <c r="A172" s="1" t="s">
        <v>774</v>
      </c>
      <c r="E172" s="6">
        <f>SUM(E168:E171)</f>
        <v>91407.58</v>
      </c>
      <c r="G172" s="20">
        <f>SUM(G168:G171)</f>
        <v>7665904.15</v>
      </c>
      <c r="I172" s="6">
        <f>SUM(I168:I171)</f>
        <v>5870565</v>
      </c>
    </row>
    <row r="173" spans="1:9" s="2" customFormat="1" ht="12.75">
      <c r="A173" s="2" t="s">
        <v>805</v>
      </c>
      <c r="E173" s="7">
        <f>+E172+E165+E162+E142+E133+E114+E93+E71+E35+E17</f>
        <v>76427847.13000001</v>
      </c>
      <c r="G173" s="24">
        <f>+G172+G165+G162+G142+G133+G114+G93+G71+G35+G17</f>
        <v>96574198.35000001</v>
      </c>
      <c r="H173" s="5"/>
      <c r="I173" s="7">
        <f>+I172+I165+I162+I142+I133+I114+I93+I71+I35+I17</f>
        <v>99343926.52000001</v>
      </c>
    </row>
    <row r="176" spans="1:9" s="2" customFormat="1" ht="12.75">
      <c r="A176" s="2" t="s">
        <v>806</v>
      </c>
      <c r="E176" s="7"/>
      <c r="G176" s="24"/>
      <c r="I176" s="7"/>
    </row>
    <row r="177" spans="2:9" ht="12.75">
      <c r="B177" s="1" t="s">
        <v>255</v>
      </c>
      <c r="C177" s="1" t="s">
        <v>256</v>
      </c>
      <c r="E177" s="6">
        <v>0</v>
      </c>
      <c r="G177" s="20">
        <v>498800</v>
      </c>
      <c r="I177" s="6">
        <v>1000000</v>
      </c>
    </row>
    <row r="178" spans="2:9" ht="12.75">
      <c r="B178" s="1" t="s">
        <v>257</v>
      </c>
      <c r="C178" s="1" t="s">
        <v>258</v>
      </c>
      <c r="E178" s="6">
        <v>22511.72</v>
      </c>
      <c r="G178" s="20">
        <v>25000</v>
      </c>
      <c r="I178" s="6">
        <v>25000</v>
      </c>
    </row>
    <row r="179" spans="2:9" ht="12.75">
      <c r="B179" s="1" t="s">
        <v>425</v>
      </c>
      <c r="C179" s="1" t="s">
        <v>426</v>
      </c>
      <c r="E179" s="6">
        <v>12393.51</v>
      </c>
      <c r="G179" s="20">
        <v>43000</v>
      </c>
      <c r="I179" s="6">
        <v>43000</v>
      </c>
    </row>
    <row r="180" spans="2:9" ht="12.75">
      <c r="B180" s="1" t="s">
        <v>259</v>
      </c>
      <c r="C180" s="1" t="s">
        <v>260</v>
      </c>
      <c r="E180" s="6">
        <v>0</v>
      </c>
      <c r="G180" s="20">
        <v>16792</v>
      </c>
      <c r="I180" s="6">
        <v>16792</v>
      </c>
    </row>
    <row r="181" spans="2:9" ht="12.75">
      <c r="B181" s="1" t="s">
        <v>261</v>
      </c>
      <c r="C181" s="1" t="s">
        <v>262</v>
      </c>
      <c r="E181" s="6">
        <v>0</v>
      </c>
      <c r="G181" s="20">
        <v>100000</v>
      </c>
      <c r="I181" s="6">
        <v>100000</v>
      </c>
    </row>
    <row r="182" spans="2:9" ht="12.75">
      <c r="B182" s="1" t="s">
        <v>263</v>
      </c>
      <c r="C182" s="1" t="s">
        <v>264</v>
      </c>
      <c r="E182" s="6">
        <v>0</v>
      </c>
      <c r="G182" s="20">
        <v>10100</v>
      </c>
      <c r="I182" s="6">
        <v>10100</v>
      </c>
    </row>
    <row r="183" spans="2:9" ht="12.75">
      <c r="B183" s="1" t="s">
        <v>265</v>
      </c>
      <c r="C183" s="1" t="s">
        <v>266</v>
      </c>
      <c r="E183" s="6">
        <v>117048.31</v>
      </c>
      <c r="G183" s="20">
        <v>282977.81</v>
      </c>
      <c r="I183" s="6">
        <v>281534.53</v>
      </c>
    </row>
    <row r="184" spans="2:9" ht="12.75">
      <c r="B184" s="1" t="s">
        <v>267</v>
      </c>
      <c r="C184" s="1" t="s">
        <v>268</v>
      </c>
      <c r="E184" s="6">
        <v>5746.75</v>
      </c>
      <c r="G184" s="20">
        <v>8000</v>
      </c>
      <c r="I184" s="6">
        <v>8000</v>
      </c>
    </row>
    <row r="185" spans="2:9" ht="12.75">
      <c r="B185" s="1" t="s">
        <v>269</v>
      </c>
      <c r="C185" s="1" t="s">
        <v>270</v>
      </c>
      <c r="E185" s="6">
        <v>-2460.77</v>
      </c>
      <c r="G185" s="20">
        <v>3092</v>
      </c>
      <c r="I185" s="6">
        <v>10092</v>
      </c>
    </row>
    <row r="186" spans="2:9" ht="12.75">
      <c r="B186" s="1" t="s">
        <v>271</v>
      </c>
      <c r="C186" s="1" t="s">
        <v>272</v>
      </c>
      <c r="E186" s="6">
        <v>6167.2</v>
      </c>
      <c r="G186" s="20">
        <v>4000</v>
      </c>
      <c r="I186" s="6">
        <v>4000</v>
      </c>
    </row>
    <row r="187" spans="2:9" ht="12.75">
      <c r="B187" s="1" t="s">
        <v>273</v>
      </c>
      <c r="C187" s="1" t="s">
        <v>274</v>
      </c>
      <c r="E187" s="6">
        <v>261001.78</v>
      </c>
      <c r="G187" s="20">
        <v>920777.93</v>
      </c>
      <c r="I187" s="6">
        <v>922833.33</v>
      </c>
    </row>
    <row r="188" spans="2:9" ht="12.75">
      <c r="B188" s="1" t="s">
        <v>275</v>
      </c>
      <c r="C188" s="1" t="s">
        <v>276</v>
      </c>
      <c r="E188" s="6">
        <v>156036.15</v>
      </c>
      <c r="G188" s="20">
        <v>200000</v>
      </c>
      <c r="I188" s="6">
        <v>100000</v>
      </c>
    </row>
    <row r="189" spans="2:9" ht="12.75">
      <c r="B189" s="1" t="s">
        <v>277</v>
      </c>
      <c r="C189" s="1" t="s">
        <v>278</v>
      </c>
      <c r="E189" s="6">
        <v>4563.15</v>
      </c>
      <c r="G189" s="20">
        <v>3000</v>
      </c>
      <c r="I189" s="6">
        <v>3000</v>
      </c>
    </row>
    <row r="190" spans="2:9" ht="12.75">
      <c r="B190" s="1" t="s">
        <v>279</v>
      </c>
      <c r="C190" s="1" t="s">
        <v>280</v>
      </c>
      <c r="E190" s="6">
        <v>1304.81</v>
      </c>
      <c r="G190" s="20">
        <v>2000</v>
      </c>
      <c r="I190" s="6">
        <v>2000</v>
      </c>
    </row>
    <row r="191" spans="2:9" ht="12.75">
      <c r="B191" s="1" t="s">
        <v>281</v>
      </c>
      <c r="C191" s="1" t="s">
        <v>282</v>
      </c>
      <c r="E191" s="6">
        <v>8883.84</v>
      </c>
      <c r="G191" s="20">
        <v>7000</v>
      </c>
      <c r="I191" s="6">
        <v>7000</v>
      </c>
    </row>
    <row r="192" spans="2:9" ht="12.75">
      <c r="B192" s="1" t="s">
        <v>283</v>
      </c>
      <c r="C192" s="1" t="s">
        <v>284</v>
      </c>
      <c r="E192" s="6">
        <v>3580.31</v>
      </c>
      <c r="G192" s="20">
        <v>2000</v>
      </c>
      <c r="I192" s="6">
        <v>1000</v>
      </c>
    </row>
    <row r="193" spans="2:9" ht="12.75">
      <c r="B193" s="1" t="s">
        <v>285</v>
      </c>
      <c r="C193" s="1" t="s">
        <v>286</v>
      </c>
      <c r="E193" s="6">
        <v>-24558.43</v>
      </c>
      <c r="G193" s="20">
        <v>2000</v>
      </c>
      <c r="I193" s="6">
        <v>5000</v>
      </c>
    </row>
    <row r="194" spans="2:9" ht="12.75">
      <c r="B194" s="1" t="s">
        <v>287</v>
      </c>
      <c r="C194" s="1" t="s">
        <v>288</v>
      </c>
      <c r="E194" s="6">
        <v>9517.75</v>
      </c>
      <c r="G194" s="20">
        <v>17000</v>
      </c>
      <c r="I194" s="6">
        <v>17000</v>
      </c>
    </row>
    <row r="195" spans="2:9" ht="12.75">
      <c r="B195" s="1" t="s">
        <v>886</v>
      </c>
      <c r="C195" s="19" t="s">
        <v>887</v>
      </c>
      <c r="E195" s="6">
        <v>9986.47</v>
      </c>
      <c r="G195" s="20">
        <v>0</v>
      </c>
      <c r="I195" s="6">
        <v>11000</v>
      </c>
    </row>
    <row r="196" spans="2:9" ht="12.75">
      <c r="B196" s="1" t="s">
        <v>289</v>
      </c>
      <c r="C196" s="1" t="s">
        <v>290</v>
      </c>
      <c r="E196" s="6">
        <v>1408509.96</v>
      </c>
      <c r="G196" s="20">
        <v>500000</v>
      </c>
      <c r="I196" s="6">
        <v>1500000</v>
      </c>
    </row>
    <row r="197" spans="2:9" ht="12.75">
      <c r="B197" s="1" t="s">
        <v>291</v>
      </c>
      <c r="C197" s="1" t="s">
        <v>292</v>
      </c>
      <c r="E197" s="6">
        <v>171134.05</v>
      </c>
      <c r="G197" s="20">
        <v>155000</v>
      </c>
      <c r="I197" s="6">
        <v>130000</v>
      </c>
    </row>
    <row r="198" spans="2:9" ht="12.75">
      <c r="B198" s="1" t="s">
        <v>888</v>
      </c>
      <c r="C198" s="1" t="s">
        <v>293</v>
      </c>
      <c r="E198" s="6">
        <v>842.27</v>
      </c>
      <c r="G198" s="20">
        <v>2000</v>
      </c>
      <c r="I198" s="6">
        <v>1000</v>
      </c>
    </row>
    <row r="199" spans="2:9" ht="12.75">
      <c r="B199" s="1" t="s">
        <v>294</v>
      </c>
      <c r="C199" s="1" t="s">
        <v>295</v>
      </c>
      <c r="E199" s="6">
        <v>10639.31</v>
      </c>
      <c r="G199" s="20">
        <v>12000</v>
      </c>
      <c r="I199" s="6">
        <v>3000</v>
      </c>
    </row>
    <row r="200" spans="2:9" ht="12.75">
      <c r="B200" s="1" t="s">
        <v>296</v>
      </c>
      <c r="C200" s="1" t="s">
        <v>297</v>
      </c>
      <c r="E200" s="6">
        <v>251572.6</v>
      </c>
      <c r="G200" s="20">
        <v>341000</v>
      </c>
      <c r="I200" s="6">
        <v>342921.46</v>
      </c>
    </row>
    <row r="201" spans="2:9" ht="12.75">
      <c r="B201" s="1" t="s">
        <v>944</v>
      </c>
      <c r="C201" s="1" t="s">
        <v>298</v>
      </c>
      <c r="E201" s="6">
        <v>10654.29</v>
      </c>
      <c r="G201" s="20">
        <v>15000</v>
      </c>
      <c r="I201" s="6">
        <v>0</v>
      </c>
    </row>
    <row r="202" spans="2:9" ht="12.75">
      <c r="B202" s="1" t="s">
        <v>836</v>
      </c>
      <c r="C202" s="1" t="s">
        <v>299</v>
      </c>
      <c r="E202" s="6">
        <v>35414.52</v>
      </c>
      <c r="G202" s="20">
        <v>12000</v>
      </c>
      <c r="I202" s="6">
        <v>12000</v>
      </c>
    </row>
    <row r="203" spans="2:9" ht="12.75">
      <c r="B203" s="1" t="s">
        <v>300</v>
      </c>
      <c r="C203" s="1" t="s">
        <v>301</v>
      </c>
      <c r="E203" s="6">
        <v>8940.09</v>
      </c>
      <c r="G203" s="20">
        <v>4000</v>
      </c>
      <c r="I203" s="6">
        <v>5600</v>
      </c>
    </row>
    <row r="204" spans="2:9" ht="12.75">
      <c r="B204" s="1" t="s">
        <v>837</v>
      </c>
      <c r="C204" s="1" t="s">
        <v>302</v>
      </c>
      <c r="E204" s="6">
        <v>12006.96</v>
      </c>
      <c r="G204" s="20">
        <v>2000</v>
      </c>
      <c r="I204" s="6">
        <v>2000</v>
      </c>
    </row>
    <row r="205" spans="2:9" ht="12.75">
      <c r="B205" s="1" t="s">
        <v>838</v>
      </c>
      <c r="C205" s="1" t="s">
        <v>303</v>
      </c>
      <c r="E205" s="6">
        <v>25552.21</v>
      </c>
      <c r="G205" s="20">
        <v>10000</v>
      </c>
      <c r="I205" s="6">
        <v>14990.6</v>
      </c>
    </row>
    <row r="206" spans="2:9" ht="12.75">
      <c r="B206" s="1" t="s">
        <v>304</v>
      </c>
      <c r="C206" s="1" t="s">
        <v>305</v>
      </c>
      <c r="E206" s="6">
        <v>0</v>
      </c>
      <c r="G206" s="20">
        <v>7600000</v>
      </c>
      <c r="I206" s="6">
        <v>6600000</v>
      </c>
    </row>
    <row r="207" spans="1:9" s="2" customFormat="1" ht="12.75">
      <c r="A207" s="2" t="s">
        <v>807</v>
      </c>
      <c r="E207" s="9">
        <f>SUM(E177:E206)</f>
        <v>2526988.81</v>
      </c>
      <c r="G207" s="28">
        <f>SUM(G177:G206)</f>
        <v>10798539.74</v>
      </c>
      <c r="I207" s="9">
        <f>SUM(I177:I206)</f>
        <v>11178863.919999998</v>
      </c>
    </row>
    <row r="210" spans="1:9" s="2" customFormat="1" ht="12.75">
      <c r="A210" s="2" t="s">
        <v>808</v>
      </c>
      <c r="E210" s="7"/>
      <c r="G210" s="24"/>
      <c r="I210" s="7"/>
    </row>
    <row r="211" spans="1:9" s="2" customFormat="1" ht="12.75">
      <c r="A211" s="2" t="s">
        <v>306</v>
      </c>
      <c r="E211" s="7"/>
      <c r="G211" s="24"/>
      <c r="I211" s="7"/>
    </row>
    <row r="212" spans="2:9" ht="12.75">
      <c r="B212" s="1" t="s">
        <v>889</v>
      </c>
      <c r="C212" s="1" t="s">
        <v>307</v>
      </c>
      <c r="E212" s="6">
        <v>60101.5</v>
      </c>
      <c r="G212" s="20">
        <v>61289.34</v>
      </c>
      <c r="I212" s="6">
        <v>61816.58</v>
      </c>
    </row>
    <row r="213" spans="2:9" ht="12.75">
      <c r="B213" s="1" t="s">
        <v>308</v>
      </c>
      <c r="C213" s="1" t="s">
        <v>309</v>
      </c>
      <c r="E213" s="6">
        <v>868675.27</v>
      </c>
      <c r="G213" s="20">
        <v>842000</v>
      </c>
      <c r="I213" s="6">
        <v>859000</v>
      </c>
    </row>
    <row r="214" spans="2:9" ht="12.75">
      <c r="B214" s="1" t="s">
        <v>890</v>
      </c>
      <c r="C214" s="1" t="s">
        <v>310</v>
      </c>
      <c r="E214" s="6">
        <v>1111.03</v>
      </c>
      <c r="G214" s="20">
        <v>1052</v>
      </c>
      <c r="I214" s="6">
        <v>1052</v>
      </c>
    </row>
    <row r="215" spans="2:9" ht="12.75">
      <c r="B215" s="1" t="s">
        <v>839</v>
      </c>
      <c r="C215" s="1" t="s">
        <v>311</v>
      </c>
      <c r="E215" s="6">
        <v>236996.25</v>
      </c>
      <c r="G215" s="20">
        <v>2802547.73</v>
      </c>
      <c r="I215" s="6">
        <v>3091751.32</v>
      </c>
    </row>
    <row r="216" spans="2:9" ht="12.75">
      <c r="B216" s="1" t="s">
        <v>312</v>
      </c>
      <c r="C216" s="1" t="s">
        <v>313</v>
      </c>
      <c r="E216" s="6">
        <v>27596.52</v>
      </c>
      <c r="G216" s="20">
        <v>33088.06</v>
      </c>
      <c r="I216" s="6">
        <v>32904.69</v>
      </c>
    </row>
    <row r="217" spans="2:9" ht="12.75">
      <c r="B217" s="1" t="s">
        <v>49</v>
      </c>
      <c r="C217" s="1" t="s">
        <v>50</v>
      </c>
      <c r="E217" s="6">
        <v>42118.16</v>
      </c>
      <c r="G217" s="20">
        <v>45000</v>
      </c>
      <c r="I217" s="6">
        <v>40000</v>
      </c>
    </row>
    <row r="218" spans="2:9" ht="12.75">
      <c r="B218" s="1" t="s">
        <v>314</v>
      </c>
      <c r="C218" s="1" t="s">
        <v>315</v>
      </c>
      <c r="E218" s="6">
        <v>72201.38</v>
      </c>
      <c r="G218" s="20">
        <v>52520</v>
      </c>
      <c r="I218" s="6">
        <v>52520</v>
      </c>
    </row>
    <row r="219" spans="2:9" ht="12.75">
      <c r="B219" s="1" t="s">
        <v>316</v>
      </c>
      <c r="C219" s="1" t="s">
        <v>317</v>
      </c>
      <c r="E219" s="6">
        <v>181407.34</v>
      </c>
      <c r="G219" s="20">
        <v>130000</v>
      </c>
      <c r="I219" s="6">
        <v>145000</v>
      </c>
    </row>
    <row r="220" spans="2:9" ht="12.75">
      <c r="B220" s="1" t="s">
        <v>318</v>
      </c>
      <c r="C220" s="1" t="s">
        <v>319</v>
      </c>
      <c r="E220" s="6">
        <v>35523.67</v>
      </c>
      <c r="G220" s="20">
        <v>37177.89</v>
      </c>
      <c r="I220" s="6">
        <v>38116.83</v>
      </c>
    </row>
    <row r="221" spans="2:9" ht="12.75">
      <c r="B221" s="1" t="s">
        <v>320</v>
      </c>
      <c r="C221" s="1" t="s">
        <v>321</v>
      </c>
      <c r="E221" s="6">
        <v>2739.18</v>
      </c>
      <c r="G221" s="20">
        <v>3215.82</v>
      </c>
      <c r="I221" s="6">
        <v>3213.36</v>
      </c>
    </row>
    <row r="222" spans="2:9" ht="12.75">
      <c r="B222" s="1" t="s">
        <v>322</v>
      </c>
      <c r="C222" s="1" t="s">
        <v>323</v>
      </c>
      <c r="E222" s="6">
        <v>46162.51</v>
      </c>
      <c r="G222" s="20">
        <v>20000</v>
      </c>
      <c r="I222" s="6">
        <v>20000</v>
      </c>
    </row>
    <row r="223" spans="2:9" ht="12.75">
      <c r="B223" s="1" t="s">
        <v>158</v>
      </c>
      <c r="C223" s="1" t="s">
        <v>159</v>
      </c>
      <c r="E223" s="6">
        <v>38897.57</v>
      </c>
      <c r="G223" s="20">
        <v>200000</v>
      </c>
      <c r="I223" s="6">
        <v>200000</v>
      </c>
    </row>
    <row r="224" spans="2:9" ht="12.75">
      <c r="B224" s="1" t="s">
        <v>840</v>
      </c>
      <c r="C224" s="1" t="s">
        <v>324</v>
      </c>
      <c r="E224" s="6">
        <v>92084.48</v>
      </c>
      <c r="G224" s="20">
        <v>45000</v>
      </c>
      <c r="I224" s="6">
        <v>37000</v>
      </c>
    </row>
    <row r="225" spans="2:9" ht="12.75">
      <c r="B225" s="1" t="s">
        <v>325</v>
      </c>
      <c r="C225" s="1" t="s">
        <v>326</v>
      </c>
      <c r="E225" s="6">
        <v>11847.88</v>
      </c>
      <c r="G225" s="20">
        <v>1000</v>
      </c>
      <c r="I225" s="6">
        <v>0</v>
      </c>
    </row>
    <row r="226" spans="2:9" ht="12.75">
      <c r="B226" s="1" t="s">
        <v>327</v>
      </c>
      <c r="C226" s="1" t="s">
        <v>328</v>
      </c>
      <c r="E226" s="6">
        <v>62010.19</v>
      </c>
      <c r="G226" s="20">
        <v>45000</v>
      </c>
      <c r="I226" s="6">
        <v>50000</v>
      </c>
    </row>
    <row r="227" spans="1:9" ht="12.75">
      <c r="A227" s="1" t="s">
        <v>775</v>
      </c>
      <c r="E227" s="8">
        <f>SUM(E212:E226)</f>
        <v>1779472.9299999997</v>
      </c>
      <c r="G227" s="29">
        <f>SUM(G212:G226)</f>
        <v>4318890.84</v>
      </c>
      <c r="I227" s="8">
        <f>SUM(I212:I226)</f>
        <v>4632374.78</v>
      </c>
    </row>
    <row r="229" ht="12.75">
      <c r="A229" s="2" t="s">
        <v>329</v>
      </c>
    </row>
    <row r="230" spans="2:9" ht="12.75">
      <c r="B230" s="1" t="s">
        <v>330</v>
      </c>
      <c r="C230" s="1" t="s">
        <v>331</v>
      </c>
      <c r="E230" s="6">
        <v>560463.44</v>
      </c>
      <c r="G230" s="20">
        <v>580056.55</v>
      </c>
      <c r="I230" s="6">
        <v>580842.88</v>
      </c>
    </row>
    <row r="231" spans="2:9" ht="12.75">
      <c r="B231" s="1" t="s">
        <v>332</v>
      </c>
      <c r="C231" s="1" t="s">
        <v>333</v>
      </c>
      <c r="E231" s="6">
        <v>66954.28</v>
      </c>
      <c r="G231" s="20">
        <v>30000</v>
      </c>
      <c r="I231" s="6">
        <v>30000</v>
      </c>
    </row>
    <row r="232" spans="1:9" ht="12.75">
      <c r="A232" s="1" t="s">
        <v>776</v>
      </c>
      <c r="E232" s="8">
        <f>SUM(E230:E231)</f>
        <v>627417.72</v>
      </c>
      <c r="G232" s="29">
        <f>SUM(G230:G231)</f>
        <v>610056.55</v>
      </c>
      <c r="I232" s="8">
        <f>SUM(I230:I231)</f>
        <v>610842.88</v>
      </c>
    </row>
    <row r="234" spans="1:9" s="2" customFormat="1" ht="12.75">
      <c r="A234" s="2" t="s">
        <v>334</v>
      </c>
      <c r="E234" s="7"/>
      <c r="G234" s="24"/>
      <c r="I234" s="7"/>
    </row>
    <row r="235" spans="2:9" ht="12.75">
      <c r="B235" s="1" t="s">
        <v>335</v>
      </c>
      <c r="C235" s="1" t="s">
        <v>336</v>
      </c>
      <c r="E235" s="6">
        <v>90058.02</v>
      </c>
      <c r="G235" s="20">
        <v>165000</v>
      </c>
      <c r="I235" s="6">
        <v>171956.71</v>
      </c>
    </row>
    <row r="236" spans="2:9" ht="12.75">
      <c r="B236" s="1" t="s">
        <v>337</v>
      </c>
      <c r="C236" s="1" t="s">
        <v>338</v>
      </c>
      <c r="E236" s="6">
        <v>0</v>
      </c>
      <c r="G236" s="20">
        <v>116020</v>
      </c>
      <c r="I236" s="6">
        <v>116020</v>
      </c>
    </row>
    <row r="237" spans="2:9" ht="12.75">
      <c r="B237" s="1" t="s">
        <v>339</v>
      </c>
      <c r="C237" s="1" t="s">
        <v>340</v>
      </c>
      <c r="E237" s="6">
        <v>17293.56</v>
      </c>
      <c r="G237" s="20">
        <v>7000</v>
      </c>
      <c r="I237" s="6">
        <v>8000</v>
      </c>
    </row>
    <row r="238" spans="2:9" ht="12.75">
      <c r="B238" s="1" t="s">
        <v>341</v>
      </c>
      <c r="C238" s="1" t="s">
        <v>342</v>
      </c>
      <c r="E238" s="6">
        <v>342054.66</v>
      </c>
      <c r="G238" s="20">
        <v>248000</v>
      </c>
      <c r="I238" s="6">
        <v>250000</v>
      </c>
    </row>
    <row r="239" spans="2:9" ht="12.75">
      <c r="B239" s="1" t="s">
        <v>891</v>
      </c>
      <c r="C239" s="19" t="s">
        <v>892</v>
      </c>
      <c r="E239" s="6">
        <v>0</v>
      </c>
      <c r="G239" s="20">
        <v>0</v>
      </c>
      <c r="I239" s="6">
        <v>4000</v>
      </c>
    </row>
    <row r="240" spans="2:9" ht="12.75">
      <c r="B240" s="1" t="s">
        <v>893</v>
      </c>
      <c r="C240" s="1" t="s">
        <v>343</v>
      </c>
      <c r="E240" s="6">
        <v>11172.04</v>
      </c>
      <c r="G240" s="20">
        <v>1000</v>
      </c>
      <c r="I240" s="6">
        <v>1000</v>
      </c>
    </row>
    <row r="241" spans="2:9" ht="12.75">
      <c r="B241" s="1" t="s">
        <v>841</v>
      </c>
      <c r="C241" s="1" t="s">
        <v>344</v>
      </c>
      <c r="E241" s="6">
        <v>-10508.11</v>
      </c>
      <c r="G241" s="20">
        <v>2000</v>
      </c>
      <c r="I241" s="6">
        <v>12000</v>
      </c>
    </row>
    <row r="242" spans="2:9" ht="12.75">
      <c r="B242" s="1" t="s">
        <v>345</v>
      </c>
      <c r="C242" s="1" t="s">
        <v>346</v>
      </c>
      <c r="E242" s="6">
        <v>97838.74</v>
      </c>
      <c r="G242" s="20">
        <v>125000</v>
      </c>
      <c r="I242" s="6">
        <v>100000</v>
      </c>
    </row>
    <row r="243" spans="2:9" ht="12.75">
      <c r="B243" s="1" t="s">
        <v>347</v>
      </c>
      <c r="C243" s="1" t="s">
        <v>348</v>
      </c>
      <c r="E243" s="6">
        <v>0</v>
      </c>
      <c r="G243" s="20">
        <v>14200000</v>
      </c>
      <c r="I243" s="6">
        <v>11700000</v>
      </c>
    </row>
    <row r="244" spans="1:9" ht="12.75">
      <c r="A244" s="1" t="s">
        <v>777</v>
      </c>
      <c r="E244" s="8">
        <f>SUM(E235:E243)</f>
        <v>547908.91</v>
      </c>
      <c r="G244" s="29">
        <f>SUM(G235:G243)</f>
        <v>14864020</v>
      </c>
      <c r="I244" s="8">
        <f>SUM(I235:I243)</f>
        <v>12362976.71</v>
      </c>
    </row>
    <row r="245" spans="1:9" s="2" customFormat="1" ht="12.75">
      <c r="A245" s="2" t="s">
        <v>809</v>
      </c>
      <c r="E245" s="7">
        <f>+E244+E232+E227</f>
        <v>2954799.5599999996</v>
      </c>
      <c r="G245" s="24">
        <f>+G244+G232+G227</f>
        <v>19792967.39</v>
      </c>
      <c r="I245" s="7">
        <f>+I244+I232+I227</f>
        <v>17606194.37</v>
      </c>
    </row>
    <row r="246" spans="5:9" s="2" customFormat="1" ht="12.75">
      <c r="E246" s="7"/>
      <c r="G246" s="24"/>
      <c r="I246" s="7"/>
    </row>
    <row r="248" spans="1:9" s="2" customFormat="1" ht="12.75">
      <c r="A248" s="2" t="s">
        <v>810</v>
      </c>
      <c r="E248" s="7"/>
      <c r="G248" s="24"/>
      <c r="I248" s="7"/>
    </row>
    <row r="249" spans="2:9" ht="12.75">
      <c r="B249" s="1" t="s">
        <v>349</v>
      </c>
      <c r="C249" s="1" t="s">
        <v>350</v>
      </c>
      <c r="E249" s="6">
        <v>5735564.03</v>
      </c>
      <c r="G249" s="20">
        <v>1256153.85</v>
      </c>
      <c r="I249" s="6">
        <v>1265534.21</v>
      </c>
    </row>
    <row r="250" spans="2:9" ht="12.75">
      <c r="B250" s="1" t="s">
        <v>351</v>
      </c>
      <c r="C250" s="1" t="s">
        <v>352</v>
      </c>
      <c r="E250" s="6">
        <v>0</v>
      </c>
      <c r="G250" s="20">
        <v>3161657.76</v>
      </c>
      <c r="I250" s="6">
        <v>3331323.08</v>
      </c>
    </row>
    <row r="251" spans="2:9" ht="12.75">
      <c r="B251" s="1" t="s">
        <v>353</v>
      </c>
      <c r="C251" s="1" t="s">
        <v>354</v>
      </c>
      <c r="E251" s="6">
        <v>0</v>
      </c>
      <c r="G251" s="20">
        <v>1680380.43</v>
      </c>
      <c r="I251" s="6">
        <v>1716182.02</v>
      </c>
    </row>
    <row r="252" spans="2:9" ht="12.75">
      <c r="B252" s="1" t="s">
        <v>355</v>
      </c>
      <c r="C252" s="1" t="s">
        <v>356</v>
      </c>
      <c r="E252" s="6">
        <v>630109.64</v>
      </c>
      <c r="G252" s="20">
        <v>924940.68</v>
      </c>
      <c r="I252" s="6">
        <v>920377.15</v>
      </c>
    </row>
    <row r="253" spans="2:9" ht="12.75">
      <c r="B253" s="1" t="s">
        <v>357</v>
      </c>
      <c r="C253" s="1" t="s">
        <v>358</v>
      </c>
      <c r="E253" s="6">
        <v>295004.73</v>
      </c>
      <c r="G253" s="20">
        <v>98479.45</v>
      </c>
      <c r="I253" s="6">
        <v>90445.79</v>
      </c>
    </row>
    <row r="254" spans="2:9" ht="12.75">
      <c r="B254" s="1" t="s">
        <v>359</v>
      </c>
      <c r="C254" s="1" t="s">
        <v>360</v>
      </c>
      <c r="E254" s="6">
        <v>187844.83</v>
      </c>
      <c r="G254" s="20">
        <v>56538.85</v>
      </c>
      <c r="I254" s="6">
        <v>56443.22</v>
      </c>
    </row>
    <row r="255" spans="1:9" s="2" customFormat="1" ht="12.75">
      <c r="A255" s="2" t="s">
        <v>811</v>
      </c>
      <c r="E255" s="9">
        <f>SUM(E249:E254)</f>
        <v>6848523.23</v>
      </c>
      <c r="G255" s="28">
        <f>SUM(G249:G254)</f>
        <v>7178151.019999999</v>
      </c>
      <c r="I255" s="9">
        <f>SUM(I249:I254)</f>
        <v>7380305.470000001</v>
      </c>
    </row>
    <row r="256" spans="5:9" s="2" customFormat="1" ht="12.75">
      <c r="E256" s="9"/>
      <c r="G256" s="28"/>
      <c r="I256" s="9"/>
    </row>
    <row r="257" spans="5:9" s="2" customFormat="1" ht="12.75">
      <c r="E257" s="9"/>
      <c r="G257" s="28"/>
      <c r="I257" s="9"/>
    </row>
    <row r="258" ht="12.75">
      <c r="A258" s="2" t="s">
        <v>812</v>
      </c>
    </row>
    <row r="259" spans="1:9" s="2" customFormat="1" ht="12.75">
      <c r="A259" s="2" t="s">
        <v>368</v>
      </c>
      <c r="E259" s="7"/>
      <c r="G259" s="24"/>
      <c r="I259" s="7"/>
    </row>
    <row r="260" spans="2:9" ht="12.75">
      <c r="B260" s="1" t="s">
        <v>369</v>
      </c>
      <c r="C260" s="1" t="s">
        <v>370</v>
      </c>
      <c r="E260" s="6">
        <v>27391.78</v>
      </c>
      <c r="G260" s="20">
        <v>33000</v>
      </c>
      <c r="I260" s="6">
        <v>27000</v>
      </c>
    </row>
    <row r="262" spans="1:9" s="2" customFormat="1" ht="12.75">
      <c r="A262" s="2" t="s">
        <v>371</v>
      </c>
      <c r="E262" s="7"/>
      <c r="G262" s="24"/>
      <c r="I262" s="7"/>
    </row>
    <row r="263" spans="2:9" ht="12.75">
      <c r="B263" s="1" t="s">
        <v>372</v>
      </c>
      <c r="C263" s="1" t="s">
        <v>373</v>
      </c>
      <c r="E263" s="6">
        <v>703787.48</v>
      </c>
      <c r="G263" s="20">
        <v>683963.48</v>
      </c>
      <c r="I263" s="6">
        <v>685048.56</v>
      </c>
    </row>
    <row r="264" spans="2:9" ht="12.75">
      <c r="B264" s="1" t="s">
        <v>374</v>
      </c>
      <c r="C264" s="1" t="s">
        <v>375</v>
      </c>
      <c r="E264" s="6">
        <v>8694.14</v>
      </c>
      <c r="G264" s="20">
        <v>7584</v>
      </c>
      <c r="I264" s="6">
        <v>0</v>
      </c>
    </row>
    <row r="265" spans="2:9" ht="12.75">
      <c r="B265" s="1" t="s">
        <v>376</v>
      </c>
      <c r="C265" s="1" t="s">
        <v>377</v>
      </c>
      <c r="E265" s="6">
        <v>72688.48</v>
      </c>
      <c r="G265" s="20">
        <v>120000</v>
      </c>
      <c r="I265" s="6">
        <v>120000</v>
      </c>
    </row>
    <row r="266" spans="2:9" ht="12.75">
      <c r="B266" s="1" t="s">
        <v>378</v>
      </c>
      <c r="C266" s="1" t="s">
        <v>379</v>
      </c>
      <c r="E266" s="6">
        <v>577397.46</v>
      </c>
      <c r="G266" s="20">
        <v>636726.88</v>
      </c>
      <c r="I266" s="6">
        <v>631642.37</v>
      </c>
    </row>
    <row r="267" spans="1:9" ht="12.75">
      <c r="A267" s="1" t="s">
        <v>778</v>
      </c>
      <c r="E267" s="8">
        <f>SUM(E263:E266)</f>
        <v>1362567.56</v>
      </c>
      <c r="G267" s="29">
        <f>SUM(G263:G266)</f>
        <v>1448274.3599999999</v>
      </c>
      <c r="I267" s="8">
        <f>SUM(I263:I266)</f>
        <v>1436690.9300000002</v>
      </c>
    </row>
    <row r="269" spans="1:9" s="2" customFormat="1" ht="12.75">
      <c r="A269" s="2" t="s">
        <v>380</v>
      </c>
      <c r="E269" s="7"/>
      <c r="G269" s="24"/>
      <c r="I269" s="7"/>
    </row>
    <row r="270" spans="2:9" ht="12.75">
      <c r="B270" s="1" t="s">
        <v>381</v>
      </c>
      <c r="C270" s="1" t="s">
        <v>382</v>
      </c>
      <c r="E270" s="6">
        <v>479602.29</v>
      </c>
      <c r="G270" s="20">
        <v>548720.37</v>
      </c>
      <c r="I270" s="6">
        <v>549059.26</v>
      </c>
    </row>
    <row r="271" spans="2:9" ht="12.75">
      <c r="B271" s="1" t="s">
        <v>243</v>
      </c>
      <c r="C271" s="1" t="s">
        <v>244</v>
      </c>
      <c r="E271" s="6">
        <v>1548624.73</v>
      </c>
      <c r="G271" s="20">
        <v>1594095.81</v>
      </c>
      <c r="I271" s="6">
        <v>1584194.87</v>
      </c>
    </row>
    <row r="272" spans="2:9" ht="12.75">
      <c r="B272" s="1" t="s">
        <v>361</v>
      </c>
      <c r="C272" s="1" t="s">
        <v>362</v>
      </c>
      <c r="E272" s="6">
        <v>129537.64</v>
      </c>
      <c r="G272" s="20">
        <v>173680.7</v>
      </c>
      <c r="I272" s="6">
        <v>150543.61</v>
      </c>
    </row>
    <row r="273" spans="2:9" ht="12.75">
      <c r="B273" s="1" t="s">
        <v>363</v>
      </c>
      <c r="C273" s="1" t="s">
        <v>364</v>
      </c>
      <c r="E273" s="6">
        <v>239691.91</v>
      </c>
      <c r="G273" s="20">
        <v>244181.73</v>
      </c>
      <c r="I273" s="6">
        <v>245714.83</v>
      </c>
    </row>
    <row r="274" spans="2:9" ht="12.75">
      <c r="B274" s="1" t="s">
        <v>842</v>
      </c>
      <c r="C274" s="1" t="s">
        <v>365</v>
      </c>
      <c r="E274" s="6">
        <v>158355.76</v>
      </c>
      <c r="G274" s="20">
        <v>126250</v>
      </c>
      <c r="I274" s="6">
        <v>124337</v>
      </c>
    </row>
    <row r="275" spans="2:9" ht="12.75">
      <c r="B275" s="1" t="s">
        <v>366</v>
      </c>
      <c r="C275" s="1" t="s">
        <v>367</v>
      </c>
      <c r="E275" s="6">
        <v>58205.72</v>
      </c>
      <c r="G275" s="20">
        <v>61440.49</v>
      </c>
      <c r="I275" s="6">
        <v>61966.87</v>
      </c>
    </row>
    <row r="276" spans="2:9" ht="12.75">
      <c r="B276" s="1" t="s">
        <v>383</v>
      </c>
      <c r="C276" s="1" t="s">
        <v>384</v>
      </c>
      <c r="E276" s="6">
        <v>15747.98</v>
      </c>
      <c r="G276" s="20">
        <v>49093</v>
      </c>
      <c r="I276" s="6">
        <v>49093</v>
      </c>
    </row>
    <row r="277" spans="1:9" ht="12.75">
      <c r="A277" s="1" t="s">
        <v>779</v>
      </c>
      <c r="E277" s="8">
        <f>SUM(E270:E276)</f>
        <v>2629766.0300000003</v>
      </c>
      <c r="G277" s="29">
        <f>SUM(G270:G276)</f>
        <v>2797462.1000000006</v>
      </c>
      <c r="I277" s="8">
        <f>SUM(I270:I276)</f>
        <v>2764909.44</v>
      </c>
    </row>
    <row r="278" spans="5:9" ht="12.75">
      <c r="E278" s="8"/>
      <c r="G278" s="29"/>
      <c r="I278" s="8"/>
    </row>
    <row r="279" spans="1:9" s="2" customFormat="1" ht="12.75">
      <c r="A279" s="2" t="s">
        <v>385</v>
      </c>
      <c r="E279" s="7"/>
      <c r="G279" s="24"/>
      <c r="I279" s="7"/>
    </row>
    <row r="280" spans="2:9" ht="12.75">
      <c r="B280" s="1" t="s">
        <v>386</v>
      </c>
      <c r="C280" s="1" t="s">
        <v>387</v>
      </c>
      <c r="E280" s="6">
        <v>599216.38</v>
      </c>
      <c r="G280" s="20">
        <v>500104.45</v>
      </c>
      <c r="I280" s="6">
        <v>576926.1</v>
      </c>
    </row>
    <row r="282" spans="1:9" s="2" customFormat="1" ht="12.75">
      <c r="A282" s="2" t="s">
        <v>388</v>
      </c>
      <c r="E282" s="7"/>
      <c r="G282" s="24"/>
      <c r="I282" s="7"/>
    </row>
    <row r="283" spans="2:9" ht="12.75">
      <c r="B283" s="1" t="s">
        <v>843</v>
      </c>
      <c r="C283" s="1" t="s">
        <v>389</v>
      </c>
      <c r="E283" s="6">
        <v>155639.74</v>
      </c>
      <c r="G283" s="20">
        <v>166103.11</v>
      </c>
      <c r="I283" s="6">
        <v>165203.11</v>
      </c>
    </row>
    <row r="284" spans="2:9" ht="12.75">
      <c r="B284" s="1" t="s">
        <v>421</v>
      </c>
      <c r="C284" s="1" t="s">
        <v>422</v>
      </c>
      <c r="E284" s="6">
        <v>16690.08</v>
      </c>
      <c r="G284" s="20">
        <v>19450</v>
      </c>
      <c r="I284" s="6">
        <v>17450</v>
      </c>
    </row>
    <row r="285" spans="2:9" ht="12.75">
      <c r="B285" s="1" t="s">
        <v>844</v>
      </c>
      <c r="C285" s="1" t="s">
        <v>390</v>
      </c>
      <c r="E285" s="6">
        <v>189248.3</v>
      </c>
      <c r="G285" s="20">
        <v>300000</v>
      </c>
      <c r="I285" s="6">
        <v>301000.09</v>
      </c>
    </row>
    <row r="286" spans="2:9" ht="12.75">
      <c r="B286" s="1" t="s">
        <v>391</v>
      </c>
      <c r="C286" s="1" t="s">
        <v>392</v>
      </c>
      <c r="E286" s="6">
        <v>242346.2</v>
      </c>
      <c r="G286" s="20">
        <v>266452.45</v>
      </c>
      <c r="I286" s="6">
        <v>225867.84</v>
      </c>
    </row>
    <row r="287" spans="2:9" ht="12.75">
      <c r="B287" s="1" t="s">
        <v>393</v>
      </c>
      <c r="C287" s="1" t="s">
        <v>394</v>
      </c>
      <c r="E287" s="6">
        <v>367373.12</v>
      </c>
      <c r="G287" s="20">
        <v>249400</v>
      </c>
      <c r="I287" s="6">
        <v>302066.65</v>
      </c>
    </row>
    <row r="288" spans="2:9" ht="12.75">
      <c r="B288" s="1" t="s">
        <v>895</v>
      </c>
      <c r="C288" s="1" t="s">
        <v>395</v>
      </c>
      <c r="E288" s="6">
        <v>365347.87</v>
      </c>
      <c r="G288" s="20">
        <v>397562.83</v>
      </c>
      <c r="I288" s="6">
        <v>419262.21</v>
      </c>
    </row>
    <row r="289" spans="2:9" ht="12.75">
      <c r="B289" s="1" t="s">
        <v>396</v>
      </c>
      <c r="C289" s="1" t="s">
        <v>397</v>
      </c>
      <c r="E289" s="6">
        <v>306530.94</v>
      </c>
      <c r="G289" s="20">
        <v>388111.64</v>
      </c>
      <c r="I289" s="6">
        <v>625710.88</v>
      </c>
    </row>
    <row r="290" spans="2:9" ht="12.75">
      <c r="B290" s="1" t="s">
        <v>896</v>
      </c>
      <c r="C290" s="19" t="s">
        <v>897</v>
      </c>
      <c r="E290" s="6">
        <v>0</v>
      </c>
      <c r="G290" s="20">
        <v>0</v>
      </c>
      <c r="I290" s="6">
        <v>1000</v>
      </c>
    </row>
    <row r="291" spans="2:9" ht="12.75">
      <c r="B291" s="1" t="s">
        <v>898</v>
      </c>
      <c r="C291" s="19" t="s">
        <v>899</v>
      </c>
      <c r="E291" s="6">
        <v>0</v>
      </c>
      <c r="G291" s="20">
        <v>7000</v>
      </c>
      <c r="I291" s="6">
        <v>7000</v>
      </c>
    </row>
    <row r="292" spans="2:9" ht="12.75">
      <c r="B292" s="1" t="s">
        <v>900</v>
      </c>
      <c r="C292" s="19" t="s">
        <v>901</v>
      </c>
      <c r="E292" s="6">
        <v>0</v>
      </c>
      <c r="G292" s="20">
        <v>0</v>
      </c>
      <c r="I292" s="6">
        <v>9516</v>
      </c>
    </row>
    <row r="293" spans="2:9" ht="12.75">
      <c r="B293" s="1" t="s">
        <v>845</v>
      </c>
      <c r="C293" s="1" t="s">
        <v>398</v>
      </c>
      <c r="E293" s="6">
        <v>690152.47</v>
      </c>
      <c r="G293" s="20">
        <v>581787.12</v>
      </c>
      <c r="I293" s="6">
        <v>570777.24</v>
      </c>
    </row>
    <row r="294" spans="2:9" ht="12.75">
      <c r="B294" s="1" t="s">
        <v>399</v>
      </c>
      <c r="C294" s="1" t="s">
        <v>400</v>
      </c>
      <c r="E294" s="6">
        <v>118816.49</v>
      </c>
      <c r="G294" s="20">
        <v>90236.14</v>
      </c>
      <c r="I294" s="6">
        <v>89649.97</v>
      </c>
    </row>
    <row r="295" spans="2:9" ht="12.75">
      <c r="B295" s="22" t="s">
        <v>902</v>
      </c>
      <c r="C295" s="23" t="s">
        <v>894</v>
      </c>
      <c r="D295" s="21"/>
      <c r="E295" s="20">
        <v>0</v>
      </c>
      <c r="F295" s="22"/>
      <c r="G295" s="20">
        <v>0</v>
      </c>
      <c r="H295" s="22"/>
      <c r="I295" s="20">
        <v>207282.89</v>
      </c>
    </row>
    <row r="296" spans="2:9" ht="12.75">
      <c r="B296" s="1" t="s">
        <v>403</v>
      </c>
      <c r="C296" s="1" t="s">
        <v>404</v>
      </c>
      <c r="E296" s="6">
        <v>256211.31</v>
      </c>
      <c r="G296" s="20">
        <v>606149.24</v>
      </c>
      <c r="I296" s="6">
        <v>588557.26</v>
      </c>
    </row>
    <row r="297" spans="2:9" ht="12.75">
      <c r="B297" s="1" t="s">
        <v>405</v>
      </c>
      <c r="C297" s="1" t="s">
        <v>406</v>
      </c>
      <c r="E297" s="6">
        <v>137701.71</v>
      </c>
      <c r="G297" s="20">
        <v>143581.83</v>
      </c>
      <c r="I297" s="6">
        <v>146035.68</v>
      </c>
    </row>
    <row r="298" spans="2:9" ht="12.75">
      <c r="B298" s="1" t="s">
        <v>407</v>
      </c>
      <c r="C298" s="1" t="s">
        <v>408</v>
      </c>
      <c r="E298" s="6">
        <v>1068948.57</v>
      </c>
      <c r="G298" s="20">
        <v>793809.86</v>
      </c>
      <c r="I298" s="6">
        <v>799080.49</v>
      </c>
    </row>
    <row r="299" spans="2:9" ht="12.75">
      <c r="B299" s="1" t="s">
        <v>409</v>
      </c>
      <c r="C299" s="1" t="s">
        <v>410</v>
      </c>
      <c r="E299" s="6">
        <v>946320.28</v>
      </c>
      <c r="G299" s="20">
        <v>897735.05</v>
      </c>
      <c r="I299" s="6">
        <v>903642.97</v>
      </c>
    </row>
    <row r="300" spans="2:9" ht="12.75">
      <c r="B300" s="1" t="s">
        <v>411</v>
      </c>
      <c r="C300" s="1" t="s">
        <v>412</v>
      </c>
      <c r="E300" s="6">
        <v>503991.1</v>
      </c>
      <c r="G300" s="20">
        <v>631000.26</v>
      </c>
      <c r="I300" s="6">
        <v>552019.11</v>
      </c>
    </row>
    <row r="301" spans="2:9" ht="12.75">
      <c r="B301" s="1" t="s">
        <v>413</v>
      </c>
      <c r="C301" s="1" t="s">
        <v>414</v>
      </c>
      <c r="E301" s="6">
        <v>1232594.05</v>
      </c>
      <c r="G301" s="20">
        <v>1053404.62</v>
      </c>
      <c r="I301" s="6">
        <v>1056643.97</v>
      </c>
    </row>
    <row r="302" spans="2:9" ht="12.75">
      <c r="B302" s="1" t="s">
        <v>846</v>
      </c>
      <c r="C302" s="1" t="s">
        <v>415</v>
      </c>
      <c r="E302" s="6">
        <v>646552.18</v>
      </c>
      <c r="G302" s="20">
        <v>601658.52</v>
      </c>
      <c r="I302" s="6">
        <v>604749.38</v>
      </c>
    </row>
    <row r="303" spans="2:9" ht="12.75">
      <c r="B303" s="1" t="s">
        <v>416</v>
      </c>
      <c r="C303" s="1" t="s">
        <v>417</v>
      </c>
      <c r="E303" s="6">
        <v>614104.4</v>
      </c>
      <c r="G303" s="20">
        <v>530491.41</v>
      </c>
      <c r="I303" s="6">
        <v>493341.7</v>
      </c>
    </row>
    <row r="304" spans="2:9" ht="12.75">
      <c r="B304" s="1" t="s">
        <v>880</v>
      </c>
      <c r="C304" s="1" t="s">
        <v>209</v>
      </c>
      <c r="E304" s="6">
        <v>3761.76</v>
      </c>
      <c r="G304" s="20">
        <v>44475.89</v>
      </c>
      <c r="I304" s="6">
        <v>34422.45</v>
      </c>
    </row>
    <row r="305" spans="1:9" ht="12.75">
      <c r="A305" s="1" t="s">
        <v>780</v>
      </c>
      <c r="E305" s="8">
        <f>SUM(E283:E304)</f>
        <v>7862330.569999999</v>
      </c>
      <c r="G305" s="29">
        <f>SUM(G283:G304)</f>
        <v>7768409.97</v>
      </c>
      <c r="I305" s="8">
        <f>SUM(I283:I304)</f>
        <v>8120279.890000001</v>
      </c>
    </row>
    <row r="306" spans="5:9" ht="12.75">
      <c r="E306" s="1"/>
      <c r="G306" s="22"/>
      <c r="I306" s="1"/>
    </row>
    <row r="307" spans="1:9" s="2" customFormat="1" ht="12.75">
      <c r="A307" s="2" t="s">
        <v>418</v>
      </c>
      <c r="E307" s="7"/>
      <c r="G307" s="24"/>
      <c r="I307" s="7"/>
    </row>
    <row r="308" spans="2:9" ht="12.75">
      <c r="B308" s="1" t="s">
        <v>419</v>
      </c>
      <c r="C308" s="1" t="s">
        <v>420</v>
      </c>
      <c r="E308" s="6">
        <v>30899.81</v>
      </c>
      <c r="G308" s="20">
        <v>368743.67</v>
      </c>
      <c r="I308" s="6">
        <v>168229.83</v>
      </c>
    </row>
    <row r="309" spans="2:9" ht="12.75">
      <c r="B309" s="1" t="s">
        <v>550</v>
      </c>
      <c r="C309" s="1" t="s">
        <v>551</v>
      </c>
      <c r="E309" s="6">
        <v>30583.75</v>
      </c>
      <c r="G309" s="20">
        <v>138276</v>
      </c>
      <c r="I309" s="6">
        <v>133928.8</v>
      </c>
    </row>
    <row r="310" spans="2:9" ht="12.75">
      <c r="B310" s="1" t="s">
        <v>552</v>
      </c>
      <c r="C310" s="1" t="s">
        <v>553</v>
      </c>
      <c r="E310" s="6">
        <v>38827</v>
      </c>
      <c r="G310" s="20">
        <v>29266.51</v>
      </c>
      <c r="I310" s="6">
        <v>29251.83</v>
      </c>
    </row>
    <row r="311" spans="2:9" ht="12.75">
      <c r="B311" s="1" t="s">
        <v>554</v>
      </c>
      <c r="C311" s="1" t="s">
        <v>555</v>
      </c>
      <c r="E311" s="6">
        <v>26530.95</v>
      </c>
      <c r="G311" s="20">
        <v>7070</v>
      </c>
      <c r="I311" s="6">
        <v>7070</v>
      </c>
    </row>
    <row r="312" spans="2:9" ht="12.75">
      <c r="B312" s="1" t="s">
        <v>581</v>
      </c>
      <c r="C312" s="1" t="s">
        <v>582</v>
      </c>
      <c r="E312" s="6">
        <v>497117.59</v>
      </c>
      <c r="G312" s="20">
        <v>518682.73</v>
      </c>
      <c r="I312" s="6">
        <v>520433.91</v>
      </c>
    </row>
    <row r="313" spans="2:9" ht="12.75">
      <c r="B313" s="1" t="s">
        <v>423</v>
      </c>
      <c r="C313" s="1" t="s">
        <v>424</v>
      </c>
      <c r="E313" s="6">
        <v>91457.64</v>
      </c>
      <c r="G313" s="20">
        <v>100800</v>
      </c>
      <c r="I313" s="6">
        <v>157000</v>
      </c>
    </row>
    <row r="314" spans="2:9" ht="12.75">
      <c r="B314" s="1" t="s">
        <v>427</v>
      </c>
      <c r="C314" s="1" t="s">
        <v>428</v>
      </c>
      <c r="E314" s="6">
        <v>-365.73</v>
      </c>
      <c r="G314" s="20">
        <v>14000</v>
      </c>
      <c r="I314" s="6">
        <v>15000</v>
      </c>
    </row>
    <row r="315" spans="2:9" ht="12.75">
      <c r="B315" s="1" t="s">
        <v>847</v>
      </c>
      <c r="C315" s="1" t="s">
        <v>429</v>
      </c>
      <c r="E315" s="6">
        <v>1118843.54</v>
      </c>
      <c r="G315" s="20">
        <v>1189581.2</v>
      </c>
      <c r="I315" s="6">
        <v>1204994.22</v>
      </c>
    </row>
    <row r="316" spans="1:9" ht="12.75">
      <c r="A316" s="1" t="s">
        <v>781</v>
      </c>
      <c r="E316" s="8">
        <f>SUM(E308:E315)</f>
        <v>1833894.55</v>
      </c>
      <c r="G316" s="29">
        <f>SUM(G308:G315)</f>
        <v>2366420.11</v>
      </c>
      <c r="I316" s="8">
        <f>SUM(I308:I315)</f>
        <v>2235908.59</v>
      </c>
    </row>
    <row r="317" spans="1:9" s="2" customFormat="1" ht="12.75">
      <c r="A317" s="2" t="s">
        <v>813</v>
      </c>
      <c r="E317" s="7">
        <f>+E316+E305+E280+E277+E267+E260</f>
        <v>14315166.870000001</v>
      </c>
      <c r="G317" s="24">
        <f>+G316+G305+G280+G277+G267+G260</f>
        <v>14913670.989999998</v>
      </c>
      <c r="I317" s="7">
        <f>+I316+I305+I280+I277+I267+I260</f>
        <v>15161714.95</v>
      </c>
    </row>
    <row r="318" spans="5:9" s="2" customFormat="1" ht="12.75">
      <c r="E318" s="7"/>
      <c r="G318" s="24"/>
      <c r="I318" s="7"/>
    </row>
    <row r="320" ht="12.75">
      <c r="A320" s="2" t="s">
        <v>814</v>
      </c>
    </row>
    <row r="321" spans="1:9" s="2" customFormat="1" ht="12.75">
      <c r="A321" s="2" t="s">
        <v>430</v>
      </c>
      <c r="E321" s="7"/>
      <c r="G321" s="24"/>
      <c r="I321" s="7"/>
    </row>
    <row r="322" spans="2:9" ht="12.75">
      <c r="B322" s="1" t="s">
        <v>431</v>
      </c>
      <c r="C322" s="1" t="s">
        <v>432</v>
      </c>
      <c r="E322" s="6">
        <v>137657.34</v>
      </c>
      <c r="G322" s="20">
        <v>130049.76</v>
      </c>
      <c r="I322" s="6">
        <v>132040</v>
      </c>
    </row>
    <row r="323" spans="2:9" ht="12.75">
      <c r="B323" s="1" t="s">
        <v>433</v>
      </c>
      <c r="C323" s="1" t="s">
        <v>434</v>
      </c>
      <c r="E323" s="6">
        <v>36119.11</v>
      </c>
      <c r="G323" s="20">
        <v>39200</v>
      </c>
      <c r="I323" s="6">
        <v>39200</v>
      </c>
    </row>
    <row r="324" spans="2:9" ht="12.75">
      <c r="B324" s="1" t="s">
        <v>401</v>
      </c>
      <c r="C324" s="1" t="s">
        <v>402</v>
      </c>
      <c r="E324" s="6">
        <v>135365.67</v>
      </c>
      <c r="G324" s="20">
        <v>294455.9</v>
      </c>
      <c r="I324" s="6">
        <v>275256.58</v>
      </c>
    </row>
    <row r="325" spans="2:9" ht="12.75">
      <c r="B325" s="1" t="s">
        <v>435</v>
      </c>
      <c r="C325" s="1" t="s">
        <v>436</v>
      </c>
      <c r="E325" s="6">
        <v>18901.88</v>
      </c>
      <c r="G325" s="20">
        <v>11261.9</v>
      </c>
      <c r="I325" s="6">
        <v>11249.11</v>
      </c>
    </row>
    <row r="326" spans="1:9" ht="12.75">
      <c r="A326" s="1" t="s">
        <v>782</v>
      </c>
      <c r="E326" s="8">
        <f>SUM(E322:E325)</f>
        <v>328044</v>
      </c>
      <c r="G326" s="29">
        <f>SUM(G322:G325)</f>
        <v>474967.56000000006</v>
      </c>
      <c r="I326" s="8">
        <f>SUM(I322:I325)</f>
        <v>457745.69</v>
      </c>
    </row>
    <row r="328" spans="1:9" s="2" customFormat="1" ht="12.75">
      <c r="A328" s="2" t="s">
        <v>440</v>
      </c>
      <c r="E328" s="7"/>
      <c r="G328" s="24"/>
      <c r="I328" s="7"/>
    </row>
    <row r="329" spans="2:9" ht="12.75">
      <c r="B329" s="1" t="s">
        <v>441</v>
      </c>
      <c r="C329" s="1" t="s">
        <v>442</v>
      </c>
      <c r="E329" s="6">
        <v>234738.91</v>
      </c>
      <c r="G329" s="20">
        <v>233477.14</v>
      </c>
      <c r="I329" s="6">
        <v>269607.62</v>
      </c>
    </row>
    <row r="330" spans="2:9" ht="12.75">
      <c r="B330" s="1" t="s">
        <v>443</v>
      </c>
      <c r="C330" s="1" t="s">
        <v>444</v>
      </c>
      <c r="E330" s="6">
        <v>216520.33</v>
      </c>
      <c r="G330" s="20">
        <v>187000</v>
      </c>
      <c r="I330" s="6">
        <v>187000</v>
      </c>
    </row>
    <row r="331" spans="2:9" ht="12.75">
      <c r="B331" s="1" t="s">
        <v>445</v>
      </c>
      <c r="C331" s="1" t="s">
        <v>446</v>
      </c>
      <c r="E331" s="6">
        <v>160814.37</v>
      </c>
      <c r="G331" s="20">
        <v>316750.93</v>
      </c>
      <c r="I331" s="6">
        <v>311881.67</v>
      </c>
    </row>
    <row r="332" spans="2:9" ht="12.75">
      <c r="B332" s="1" t="s">
        <v>447</v>
      </c>
      <c r="C332" s="1" t="s">
        <v>448</v>
      </c>
      <c r="E332" s="6">
        <v>909389.61</v>
      </c>
      <c r="G332" s="20">
        <v>516921.62</v>
      </c>
      <c r="I332" s="6">
        <v>584020.51</v>
      </c>
    </row>
    <row r="333" spans="2:9" ht="12.75">
      <c r="B333" s="1" t="s">
        <v>449</v>
      </c>
      <c r="C333" s="1" t="s">
        <v>450</v>
      </c>
      <c r="E333" s="6">
        <v>91235.15</v>
      </c>
      <c r="G333" s="20">
        <v>102000</v>
      </c>
      <c r="I333" s="6">
        <v>101980.76</v>
      </c>
    </row>
    <row r="334" spans="2:9" ht="12.75">
      <c r="B334" s="1" t="s">
        <v>451</v>
      </c>
      <c r="C334" s="1" t="s">
        <v>452</v>
      </c>
      <c r="E334" s="6">
        <v>52455.02</v>
      </c>
      <c r="G334" s="20">
        <v>23000</v>
      </c>
      <c r="I334" s="6">
        <v>34000</v>
      </c>
    </row>
    <row r="335" spans="2:9" ht="12.75">
      <c r="B335" s="1" t="s">
        <v>453</v>
      </c>
      <c r="C335" s="1" t="s">
        <v>454</v>
      </c>
      <c r="E335" s="6">
        <v>5566.52</v>
      </c>
      <c r="G335" s="20">
        <v>12000</v>
      </c>
      <c r="I335" s="6">
        <v>7000</v>
      </c>
    </row>
    <row r="336" spans="2:9" ht="12.75">
      <c r="B336" s="1" t="s">
        <v>455</v>
      </c>
      <c r="C336" s="1" t="s">
        <v>456</v>
      </c>
      <c r="E336" s="6">
        <v>103944.95</v>
      </c>
      <c r="G336" s="20">
        <v>80000</v>
      </c>
      <c r="I336" s="6">
        <v>80000</v>
      </c>
    </row>
    <row r="337" spans="2:9" ht="12.75">
      <c r="B337" s="1" t="s">
        <v>903</v>
      </c>
      <c r="C337" s="1" t="s">
        <v>457</v>
      </c>
      <c r="E337" s="6">
        <v>178483.88</v>
      </c>
      <c r="G337" s="20">
        <v>188965.63</v>
      </c>
      <c r="I337" s="6">
        <v>191795.25</v>
      </c>
    </row>
    <row r="338" spans="2:9" ht="12.75">
      <c r="B338" s="1" t="s">
        <v>458</v>
      </c>
      <c r="C338" s="1" t="s">
        <v>459</v>
      </c>
      <c r="E338" s="6">
        <v>117834.2</v>
      </c>
      <c r="G338" s="20">
        <v>113000</v>
      </c>
      <c r="I338" s="6">
        <v>126974.26</v>
      </c>
    </row>
    <row r="339" spans="2:9" ht="12.75">
      <c r="B339" s="1" t="s">
        <v>460</v>
      </c>
      <c r="C339" s="1" t="s">
        <v>461</v>
      </c>
      <c r="E339" s="6">
        <v>251509.63</v>
      </c>
      <c r="G339" s="20">
        <v>280408.29</v>
      </c>
      <c r="I339" s="6">
        <v>230983.63</v>
      </c>
    </row>
    <row r="340" spans="2:9" ht="12.75">
      <c r="B340" s="1" t="s">
        <v>942</v>
      </c>
      <c r="C340" s="1" t="s">
        <v>462</v>
      </c>
      <c r="E340" s="6">
        <v>511231.73</v>
      </c>
      <c r="G340" s="20">
        <v>349000</v>
      </c>
      <c r="I340" s="6">
        <v>348967.24</v>
      </c>
    </row>
    <row r="341" spans="2:9" ht="12.75">
      <c r="B341" s="1" t="s">
        <v>463</v>
      </c>
      <c r="C341" s="1" t="s">
        <v>464</v>
      </c>
      <c r="E341" s="6">
        <v>22528.03</v>
      </c>
      <c r="G341" s="20">
        <v>5000</v>
      </c>
      <c r="I341" s="6">
        <v>15000</v>
      </c>
    </row>
    <row r="342" spans="2:9" ht="12.75">
      <c r="B342" s="1" t="s">
        <v>465</v>
      </c>
      <c r="C342" s="1" t="s">
        <v>466</v>
      </c>
      <c r="E342" s="6">
        <v>15583.37</v>
      </c>
      <c r="G342" s="20">
        <v>14000</v>
      </c>
      <c r="I342" s="6">
        <v>13000</v>
      </c>
    </row>
    <row r="343" spans="2:9" ht="12.75">
      <c r="B343" s="1" t="s">
        <v>467</v>
      </c>
      <c r="C343" s="1" t="s">
        <v>468</v>
      </c>
      <c r="E343" s="6">
        <v>792740.23</v>
      </c>
      <c r="G343" s="20">
        <v>849203.46</v>
      </c>
      <c r="I343" s="6">
        <v>817854.08</v>
      </c>
    </row>
    <row r="344" spans="2:9" ht="12.75">
      <c r="B344" s="1" t="s">
        <v>469</v>
      </c>
      <c r="C344" s="1" t="s">
        <v>470</v>
      </c>
      <c r="E344" s="6">
        <v>45598.78</v>
      </c>
      <c r="G344" s="20">
        <v>25000</v>
      </c>
      <c r="I344" s="6">
        <v>30000</v>
      </c>
    </row>
    <row r="345" spans="2:9" ht="12.75">
      <c r="B345" s="1" t="s">
        <v>471</v>
      </c>
      <c r="C345" s="1" t="s">
        <v>472</v>
      </c>
      <c r="E345" s="6">
        <v>305340.05</v>
      </c>
      <c r="G345" s="20">
        <v>314993.32</v>
      </c>
      <c r="I345" s="6">
        <v>239193.55</v>
      </c>
    </row>
    <row r="346" spans="2:9" ht="12.75">
      <c r="B346" s="1" t="s">
        <v>918</v>
      </c>
      <c r="C346" s="19" t="s">
        <v>919</v>
      </c>
      <c r="E346" s="6">
        <v>0</v>
      </c>
      <c r="G346" s="20">
        <v>0</v>
      </c>
      <c r="I346" s="6">
        <v>10000</v>
      </c>
    </row>
    <row r="347" spans="2:9" ht="12.75">
      <c r="B347" s="1" t="s">
        <v>438</v>
      </c>
      <c r="C347" s="1" t="s">
        <v>439</v>
      </c>
      <c r="E347" s="6">
        <v>77760.17</v>
      </c>
      <c r="G347" s="20">
        <v>81000</v>
      </c>
      <c r="I347" s="6">
        <v>81000</v>
      </c>
    </row>
    <row r="348" spans="1:9" ht="12.75">
      <c r="A348" s="1" t="s">
        <v>783</v>
      </c>
      <c r="E348" s="8">
        <f>SUM(E329:E347)</f>
        <v>4093274.9299999992</v>
      </c>
      <c r="G348" s="29">
        <f>SUM(G329:G347)</f>
        <v>3691720.3899999997</v>
      </c>
      <c r="I348" s="8">
        <f>SUM(I329:I347)</f>
        <v>3680258.5700000003</v>
      </c>
    </row>
    <row r="350" spans="1:9" s="2" customFormat="1" ht="12.75">
      <c r="A350" s="2" t="s">
        <v>473</v>
      </c>
      <c r="E350" s="7"/>
      <c r="G350" s="24"/>
      <c r="I350" s="7"/>
    </row>
    <row r="351" spans="2:9" ht="12.75">
      <c r="B351" s="1" t="s">
        <v>474</v>
      </c>
      <c r="C351" s="1" t="s">
        <v>475</v>
      </c>
      <c r="E351" s="6">
        <v>538498.46</v>
      </c>
      <c r="G351" s="20">
        <v>582341.01</v>
      </c>
      <c r="I351" s="6">
        <v>634055.18</v>
      </c>
    </row>
    <row r="353" spans="1:9" s="2" customFormat="1" ht="12.75">
      <c r="A353" s="2" t="s">
        <v>476</v>
      </c>
      <c r="E353" s="7"/>
      <c r="G353" s="24"/>
      <c r="I353" s="7"/>
    </row>
    <row r="354" spans="2:9" ht="12.75">
      <c r="B354" s="1" t="s">
        <v>477</v>
      </c>
      <c r="C354" s="1" t="s">
        <v>478</v>
      </c>
      <c r="E354" s="6">
        <v>971776.83</v>
      </c>
      <c r="G354" s="20">
        <v>1083010.51</v>
      </c>
      <c r="I354" s="6">
        <v>1075627.21</v>
      </c>
    </row>
    <row r="356" ht="12.75">
      <c r="A356" s="2" t="s">
        <v>479</v>
      </c>
    </row>
    <row r="357" spans="2:9" ht="12.75">
      <c r="B357" s="1" t="s">
        <v>480</v>
      </c>
      <c r="C357" s="1" t="s">
        <v>481</v>
      </c>
      <c r="E357" s="6">
        <v>1272471.42</v>
      </c>
      <c r="G357" s="20">
        <v>1609000</v>
      </c>
      <c r="I357" s="6">
        <v>1804000</v>
      </c>
    </row>
    <row r="358" spans="2:9" ht="12.75">
      <c r="B358" s="1" t="s">
        <v>482</v>
      </c>
      <c r="C358" s="1" t="s">
        <v>483</v>
      </c>
      <c r="E358" s="6">
        <v>521869.3</v>
      </c>
      <c r="G358" s="20">
        <v>562776.34</v>
      </c>
      <c r="I358" s="6">
        <v>548758.39</v>
      </c>
    </row>
    <row r="359" spans="1:9" ht="12.75">
      <c r="A359" s="1" t="s">
        <v>784</v>
      </c>
      <c r="E359" s="8">
        <f>SUM(E357:E358)</f>
        <v>1794340.72</v>
      </c>
      <c r="G359" s="29">
        <f>SUM(G357:G358)</f>
        <v>2171776.34</v>
      </c>
      <c r="I359" s="8">
        <f>SUM(I357:I358)</f>
        <v>2352758.39</v>
      </c>
    </row>
    <row r="361" spans="1:9" s="2" customFormat="1" ht="12.75">
      <c r="A361" s="2" t="s">
        <v>484</v>
      </c>
      <c r="E361" s="7"/>
      <c r="G361" s="24"/>
      <c r="I361" s="7"/>
    </row>
    <row r="362" spans="2:9" ht="12.75">
      <c r="B362" s="1" t="s">
        <v>485</v>
      </c>
      <c r="C362" s="1" t="s">
        <v>486</v>
      </c>
      <c r="E362" s="6">
        <v>1280023.7</v>
      </c>
      <c r="G362" s="20">
        <v>1174375.07</v>
      </c>
      <c r="I362" s="6">
        <v>1085342.08</v>
      </c>
    </row>
    <row r="363" spans="2:9" ht="12.75">
      <c r="B363" s="1" t="s">
        <v>487</v>
      </c>
      <c r="C363" s="1" t="s">
        <v>488</v>
      </c>
      <c r="E363" s="6">
        <v>0</v>
      </c>
      <c r="G363" s="20">
        <v>50000</v>
      </c>
      <c r="I363" s="6">
        <v>50000</v>
      </c>
    </row>
    <row r="364" spans="2:9" ht="12.75">
      <c r="B364" s="1" t="s">
        <v>489</v>
      </c>
      <c r="C364" s="1" t="s">
        <v>490</v>
      </c>
      <c r="E364" s="6">
        <v>2614885.75</v>
      </c>
      <c r="G364" s="20">
        <v>3195685.7</v>
      </c>
      <c r="I364" s="6">
        <v>3782874.93</v>
      </c>
    </row>
    <row r="365" spans="2:9" ht="12.75">
      <c r="B365" s="1" t="s">
        <v>491</v>
      </c>
      <c r="C365" s="1" t="s">
        <v>492</v>
      </c>
      <c r="E365" s="6">
        <v>1526065.56</v>
      </c>
      <c r="G365" s="20">
        <v>1338114.2</v>
      </c>
      <c r="I365" s="6">
        <v>1301348.36</v>
      </c>
    </row>
    <row r="366" spans="2:9" ht="12.75">
      <c r="B366" s="1" t="s">
        <v>493</v>
      </c>
      <c r="C366" s="1" t="s">
        <v>494</v>
      </c>
      <c r="E366" s="6">
        <v>627066.17</v>
      </c>
      <c r="G366" s="20">
        <v>636734.11</v>
      </c>
      <c r="I366" s="6">
        <v>666777.86</v>
      </c>
    </row>
    <row r="367" spans="2:9" ht="12.75">
      <c r="B367" s="1" t="s">
        <v>495</v>
      </c>
      <c r="C367" s="1" t="s">
        <v>496</v>
      </c>
      <c r="E367" s="6">
        <v>399991.21</v>
      </c>
      <c r="G367" s="20">
        <v>349731.99</v>
      </c>
      <c r="I367" s="6">
        <v>395011.16</v>
      </c>
    </row>
    <row r="368" spans="2:9" ht="12.75">
      <c r="B368" s="1" t="s">
        <v>497</v>
      </c>
      <c r="C368" s="1" t="s">
        <v>498</v>
      </c>
      <c r="E368" s="6">
        <v>103414.38</v>
      </c>
      <c r="G368" s="20">
        <v>102145.52</v>
      </c>
      <c r="I368" s="6">
        <v>112523.38</v>
      </c>
    </row>
    <row r="369" spans="2:9" ht="12.75">
      <c r="B369" s="1" t="s">
        <v>499</v>
      </c>
      <c r="C369" s="1" t="s">
        <v>500</v>
      </c>
      <c r="E369" s="6">
        <v>102206.97</v>
      </c>
      <c r="G369" s="20">
        <v>115526.84</v>
      </c>
      <c r="I369" s="6">
        <v>154667.17</v>
      </c>
    </row>
    <row r="370" spans="2:9" ht="12.75">
      <c r="B370" s="1" t="s">
        <v>501</v>
      </c>
      <c r="C370" s="1" t="s">
        <v>502</v>
      </c>
      <c r="E370" s="6">
        <v>316743.16</v>
      </c>
      <c r="G370" s="20">
        <v>323141.85</v>
      </c>
      <c r="I370" s="6">
        <v>364840.84</v>
      </c>
    </row>
    <row r="371" spans="2:9" ht="12.75">
      <c r="B371" s="1" t="s">
        <v>503</v>
      </c>
      <c r="C371" s="1" t="s">
        <v>504</v>
      </c>
      <c r="E371" s="6">
        <v>284257.76</v>
      </c>
      <c r="G371" s="20">
        <v>302967.85</v>
      </c>
      <c r="I371" s="6">
        <v>174678</v>
      </c>
    </row>
    <row r="372" spans="2:9" ht="12.75">
      <c r="B372" s="1" t="s">
        <v>505</v>
      </c>
      <c r="C372" s="1" t="s">
        <v>506</v>
      </c>
      <c r="E372" s="6">
        <v>1104323.53</v>
      </c>
      <c r="G372" s="20">
        <v>1222664.13</v>
      </c>
      <c r="I372" s="6">
        <v>1236495.7</v>
      </c>
    </row>
    <row r="373" spans="2:9" ht="12.75">
      <c r="B373" s="1" t="s">
        <v>507</v>
      </c>
      <c r="C373" s="1" t="s">
        <v>508</v>
      </c>
      <c r="E373" s="6">
        <v>136496.37</v>
      </c>
      <c r="G373" s="20">
        <v>123908.75</v>
      </c>
      <c r="I373" s="6">
        <v>134354.98</v>
      </c>
    </row>
    <row r="374" spans="2:9" ht="12.75">
      <c r="B374" s="1" t="s">
        <v>509</v>
      </c>
      <c r="C374" s="1" t="s">
        <v>510</v>
      </c>
      <c r="E374" s="6">
        <v>74489.39</v>
      </c>
      <c r="G374" s="20">
        <v>133006.52</v>
      </c>
      <c r="I374" s="6">
        <v>160056.38</v>
      </c>
    </row>
    <row r="375" spans="2:9" ht="12.75">
      <c r="B375" s="1" t="s">
        <v>511</v>
      </c>
      <c r="C375" s="1" t="s">
        <v>512</v>
      </c>
      <c r="E375" s="6">
        <v>485548.41</v>
      </c>
      <c r="G375" s="20">
        <v>443803.7</v>
      </c>
      <c r="I375" s="6">
        <v>489443.88</v>
      </c>
    </row>
    <row r="376" spans="2:9" ht="12.75">
      <c r="B376" s="1" t="s">
        <v>513</v>
      </c>
      <c r="C376" s="1" t="s">
        <v>514</v>
      </c>
      <c r="E376" s="6">
        <v>417657.3</v>
      </c>
      <c r="G376" s="20">
        <v>420691.09</v>
      </c>
      <c r="I376" s="6">
        <v>447637.51</v>
      </c>
    </row>
    <row r="377" spans="2:9" ht="12.75">
      <c r="B377" s="1" t="s">
        <v>515</v>
      </c>
      <c r="C377" s="1" t="s">
        <v>516</v>
      </c>
      <c r="E377" s="6">
        <v>448815.66</v>
      </c>
      <c r="G377" s="20">
        <v>421285.28</v>
      </c>
      <c r="I377" s="6">
        <v>422796.8</v>
      </c>
    </row>
    <row r="378" spans="2:9" ht="12.75">
      <c r="B378" s="1" t="s">
        <v>517</v>
      </c>
      <c r="C378" s="1" t="s">
        <v>518</v>
      </c>
      <c r="E378" s="6">
        <v>440824.83</v>
      </c>
      <c r="G378" s="20">
        <v>412535.27</v>
      </c>
      <c r="I378" s="6">
        <v>445514.46</v>
      </c>
    </row>
    <row r="379" spans="2:9" ht="12.75">
      <c r="B379" s="1" t="s">
        <v>519</v>
      </c>
      <c r="C379" s="1" t="s">
        <v>520</v>
      </c>
      <c r="E379" s="6">
        <v>419534.15</v>
      </c>
      <c r="G379" s="20">
        <v>424422.72</v>
      </c>
      <c r="I379" s="6">
        <v>476520.99</v>
      </c>
    </row>
    <row r="380" spans="2:9" ht="12.75">
      <c r="B380" s="1" t="s">
        <v>521</v>
      </c>
      <c r="C380" s="1" t="s">
        <v>522</v>
      </c>
      <c r="E380" s="6">
        <v>684351.95</v>
      </c>
      <c r="G380" s="20">
        <v>1808218.27</v>
      </c>
      <c r="I380" s="6">
        <v>3303319.51</v>
      </c>
    </row>
    <row r="381" spans="2:9" ht="12.75">
      <c r="B381" s="1" t="s">
        <v>523</v>
      </c>
      <c r="C381" s="1" t="s">
        <v>524</v>
      </c>
      <c r="E381" s="6">
        <v>391459.92</v>
      </c>
      <c r="G381" s="20">
        <v>274683.61</v>
      </c>
      <c r="I381" s="6">
        <v>338383.89</v>
      </c>
    </row>
    <row r="382" spans="2:9" ht="12.75">
      <c r="B382" s="1" t="s">
        <v>525</v>
      </c>
      <c r="C382" s="1" t="s">
        <v>526</v>
      </c>
      <c r="E382" s="6">
        <v>32334.94</v>
      </c>
      <c r="G382" s="20">
        <v>31033.06</v>
      </c>
      <c r="I382" s="6">
        <v>31009.47</v>
      </c>
    </row>
    <row r="383" spans="2:9" ht="12.75">
      <c r="B383" s="1" t="s">
        <v>527</v>
      </c>
      <c r="C383" s="1" t="s">
        <v>528</v>
      </c>
      <c r="E383" s="6">
        <v>95709.12</v>
      </c>
      <c r="G383" s="20">
        <v>100943.43</v>
      </c>
      <c r="I383" s="6">
        <v>102656.42</v>
      </c>
    </row>
    <row r="384" spans="2:9" ht="12.75">
      <c r="B384" s="1" t="s">
        <v>529</v>
      </c>
      <c r="C384" s="1" t="s">
        <v>530</v>
      </c>
      <c r="E384" s="6">
        <v>762723.02</v>
      </c>
      <c r="G384" s="20">
        <v>718386.59</v>
      </c>
      <c r="I384" s="6">
        <v>763796.35</v>
      </c>
    </row>
    <row r="385" spans="2:9" ht="12.75">
      <c r="B385" s="1" t="s">
        <v>531</v>
      </c>
      <c r="C385" s="1" t="s">
        <v>532</v>
      </c>
      <c r="E385" s="6">
        <v>239170.54</v>
      </c>
      <c r="G385" s="20">
        <v>271735.27</v>
      </c>
      <c r="I385" s="6">
        <v>273814.77</v>
      </c>
    </row>
    <row r="386" spans="2:9" ht="12.75">
      <c r="B386" s="1" t="s">
        <v>533</v>
      </c>
      <c r="C386" s="1" t="s">
        <v>534</v>
      </c>
      <c r="E386" s="6">
        <v>1682325.48</v>
      </c>
      <c r="G386" s="20">
        <v>1947463</v>
      </c>
      <c r="I386" s="6">
        <v>2096563</v>
      </c>
    </row>
    <row r="387" spans="2:9" ht="12.75">
      <c r="B387" s="1" t="s">
        <v>535</v>
      </c>
      <c r="C387" s="1" t="s">
        <v>536</v>
      </c>
      <c r="E387" s="6">
        <v>2292.28</v>
      </c>
      <c r="G387" s="20">
        <v>8250</v>
      </c>
      <c r="I387" s="6">
        <v>8250</v>
      </c>
    </row>
    <row r="388" spans="2:9" ht="12.75">
      <c r="B388" s="1" t="s">
        <v>906</v>
      </c>
      <c r="C388" s="19" t="s">
        <v>907</v>
      </c>
      <c r="E388" s="6">
        <v>0</v>
      </c>
      <c r="G388" s="20">
        <v>0</v>
      </c>
      <c r="I388" s="6">
        <v>409650</v>
      </c>
    </row>
    <row r="389" spans="1:9" ht="12.75">
      <c r="A389" s="1" t="s">
        <v>785</v>
      </c>
      <c r="E389" s="8">
        <f>SUM(E362:E388)</f>
        <v>14672711.549999997</v>
      </c>
      <c r="G389" s="29">
        <f>SUM(G362:G388)</f>
        <v>16351453.819999997</v>
      </c>
      <c r="I389" s="8">
        <f>SUM(I362:I388)</f>
        <v>19228327.890000004</v>
      </c>
    </row>
    <row r="391" spans="1:9" s="2" customFormat="1" ht="12.75">
      <c r="A391" s="2" t="s">
        <v>537</v>
      </c>
      <c r="E391" s="7"/>
      <c r="G391" s="24"/>
      <c r="I391" s="7"/>
    </row>
    <row r="392" spans="2:9" ht="12.75">
      <c r="B392" s="1" t="s">
        <v>538</v>
      </c>
      <c r="C392" s="1" t="s">
        <v>539</v>
      </c>
      <c r="E392" s="6">
        <v>144629.74</v>
      </c>
      <c r="G392" s="20">
        <v>168075</v>
      </c>
      <c r="I392" s="6">
        <v>170356.53</v>
      </c>
    </row>
    <row r="393" spans="2:9" ht="12.75">
      <c r="B393" s="1" t="s">
        <v>540</v>
      </c>
      <c r="C393" s="1" t="s">
        <v>541</v>
      </c>
      <c r="E393" s="6">
        <v>885658.26</v>
      </c>
      <c r="G393" s="20">
        <v>948965.97</v>
      </c>
      <c r="I393" s="6">
        <v>932582.51</v>
      </c>
    </row>
    <row r="394" spans="2:9" ht="12.75">
      <c r="B394" s="1" t="s">
        <v>542</v>
      </c>
      <c r="C394" s="1" t="s">
        <v>543</v>
      </c>
      <c r="E394" s="6">
        <v>0</v>
      </c>
      <c r="G394" s="20">
        <v>1000</v>
      </c>
      <c r="I394" s="6">
        <v>1000</v>
      </c>
    </row>
    <row r="395" spans="2:9" ht="12.75">
      <c r="B395" s="1" t="s">
        <v>544</v>
      </c>
      <c r="C395" s="1" t="s">
        <v>545</v>
      </c>
      <c r="E395" s="6">
        <v>1537409.32</v>
      </c>
      <c r="G395" s="20">
        <v>1556700.83</v>
      </c>
      <c r="I395" s="6">
        <v>1554288.83</v>
      </c>
    </row>
    <row r="396" spans="2:9" ht="12.75">
      <c r="B396" s="1" t="s">
        <v>546</v>
      </c>
      <c r="C396" s="1" t="s">
        <v>547</v>
      </c>
      <c r="E396" s="6">
        <v>258336.13</v>
      </c>
      <c r="G396" s="20">
        <v>324013.42</v>
      </c>
      <c r="I396" s="6">
        <v>325086.45</v>
      </c>
    </row>
    <row r="397" spans="2:9" ht="12.75">
      <c r="B397" s="1" t="s">
        <v>848</v>
      </c>
      <c r="C397" s="1" t="s">
        <v>548</v>
      </c>
      <c r="E397" s="6">
        <v>42351.87</v>
      </c>
      <c r="G397" s="20">
        <v>16766</v>
      </c>
      <c r="I397" s="6">
        <v>7250</v>
      </c>
    </row>
    <row r="398" spans="1:9" ht="12.75">
      <c r="A398" s="1" t="s">
        <v>786</v>
      </c>
      <c r="E398" s="8">
        <f>SUM(E392:E397)</f>
        <v>2868385.3200000003</v>
      </c>
      <c r="G398" s="29">
        <f>SUM(G392:G397)</f>
        <v>3015521.2199999997</v>
      </c>
      <c r="I398" s="8">
        <f>SUM(I392:I397)</f>
        <v>2990564.3200000003</v>
      </c>
    </row>
    <row r="400" spans="1:9" s="2" customFormat="1" ht="12.75">
      <c r="A400" s="2" t="s">
        <v>549</v>
      </c>
      <c r="E400" s="7"/>
      <c r="G400" s="24"/>
      <c r="I400" s="7"/>
    </row>
    <row r="401" spans="2:9" ht="12.75">
      <c r="B401" s="1" t="s">
        <v>556</v>
      </c>
      <c r="C401" s="1" t="s">
        <v>557</v>
      </c>
      <c r="E401" s="6">
        <v>381287.62</v>
      </c>
      <c r="G401" s="20">
        <v>366825.15</v>
      </c>
      <c r="I401" s="6">
        <v>367885.03</v>
      </c>
    </row>
    <row r="402" spans="2:9" ht="12.75">
      <c r="B402" s="1" t="s">
        <v>558</v>
      </c>
      <c r="C402" s="1" t="s">
        <v>559</v>
      </c>
      <c r="E402" s="6">
        <v>2124.5</v>
      </c>
      <c r="G402" s="20">
        <v>6000</v>
      </c>
      <c r="I402" s="6">
        <v>8000</v>
      </c>
    </row>
    <row r="403" spans="2:9" ht="12.75">
      <c r="B403" s="1" t="s">
        <v>560</v>
      </c>
      <c r="C403" s="1" t="s">
        <v>561</v>
      </c>
      <c r="E403" s="6">
        <v>5094.88</v>
      </c>
      <c r="G403" s="20">
        <v>8000</v>
      </c>
      <c r="I403" s="6">
        <v>5000</v>
      </c>
    </row>
    <row r="404" spans="1:9" ht="12.75">
      <c r="A404" s="1" t="s">
        <v>787</v>
      </c>
      <c r="E404" s="8">
        <f>SUM(E401:E403)</f>
        <v>388507</v>
      </c>
      <c r="G404" s="29">
        <f>SUM(G401:G403)</f>
        <v>380825.15</v>
      </c>
      <c r="I404" s="8">
        <f>SUM(I401:I403)</f>
        <v>380885.03</v>
      </c>
    </row>
    <row r="405" spans="1:9" s="2" customFormat="1" ht="12.75">
      <c r="A405" s="2" t="s">
        <v>815</v>
      </c>
      <c r="E405" s="7">
        <f>+E404+E389+E359+E354+E351+E348+E326+E398</f>
        <v>25655538.809999995</v>
      </c>
      <c r="G405" s="24">
        <f>+G404+G389+G359+G354+G351+G348+G326+G398</f>
        <v>27751615.999999996</v>
      </c>
      <c r="I405" s="7">
        <f>+I404+I389+I359+I354+I351+I348+I326+I398</f>
        <v>30800222.28000001</v>
      </c>
    </row>
    <row r="406" spans="5:9" s="2" customFormat="1" ht="12.75">
      <c r="E406" s="7"/>
      <c r="G406" s="24"/>
      <c r="I406" s="7"/>
    </row>
    <row r="407" spans="5:9" s="2" customFormat="1" ht="12.75">
      <c r="E407" s="7"/>
      <c r="G407" s="24"/>
      <c r="I407" s="7"/>
    </row>
    <row r="408" ht="12.75">
      <c r="A408" s="2" t="s">
        <v>816</v>
      </c>
    </row>
    <row r="409" spans="1:9" s="2" customFormat="1" ht="12.75">
      <c r="A409" s="2" t="s">
        <v>562</v>
      </c>
      <c r="E409" s="7"/>
      <c r="G409" s="24"/>
      <c r="I409" s="7"/>
    </row>
    <row r="410" spans="2:9" ht="12.75">
      <c r="B410" s="1" t="s">
        <v>563</v>
      </c>
      <c r="C410" s="1" t="s">
        <v>564</v>
      </c>
      <c r="E410" s="6">
        <v>5801.82</v>
      </c>
      <c r="G410" s="20">
        <v>6506</v>
      </c>
      <c r="I410" s="6">
        <v>6506</v>
      </c>
    </row>
    <row r="411" spans="2:9" ht="12.75">
      <c r="B411" s="1" t="s">
        <v>565</v>
      </c>
      <c r="C411" s="1" t="s">
        <v>566</v>
      </c>
      <c r="E411" s="6">
        <v>575250.02</v>
      </c>
      <c r="G411" s="20">
        <v>634913.24</v>
      </c>
      <c r="I411" s="6">
        <v>633606.16</v>
      </c>
    </row>
    <row r="412" spans="2:9" ht="12.75">
      <c r="B412" s="1" t="s">
        <v>567</v>
      </c>
      <c r="C412" s="1" t="s">
        <v>568</v>
      </c>
      <c r="E412" s="6">
        <v>48235.45</v>
      </c>
      <c r="G412" s="20">
        <v>75444.84</v>
      </c>
      <c r="I412" s="6">
        <v>61624.15</v>
      </c>
    </row>
    <row r="413" spans="2:9" ht="12.75">
      <c r="B413" s="1" t="s">
        <v>569</v>
      </c>
      <c r="C413" s="1" t="s">
        <v>570</v>
      </c>
      <c r="E413" s="6">
        <v>0</v>
      </c>
      <c r="G413" s="20">
        <v>25000</v>
      </c>
      <c r="I413" s="6">
        <v>10000</v>
      </c>
    </row>
    <row r="414" spans="2:9" ht="12.75">
      <c r="B414" s="1" t="s">
        <v>908</v>
      </c>
      <c r="C414" s="1" t="s">
        <v>573</v>
      </c>
      <c r="E414" s="6">
        <v>259670.91</v>
      </c>
      <c r="G414" s="20">
        <v>233171.31</v>
      </c>
      <c r="I414" s="6">
        <v>239806.52</v>
      </c>
    </row>
    <row r="415" spans="2:9" ht="12.75">
      <c r="B415" s="1" t="s">
        <v>909</v>
      </c>
      <c r="C415" s="1" t="s">
        <v>574</v>
      </c>
      <c r="E415" s="6">
        <v>0</v>
      </c>
      <c r="G415" s="20">
        <v>75000</v>
      </c>
      <c r="I415" s="6">
        <v>175000</v>
      </c>
    </row>
    <row r="416" spans="2:9" ht="12.75">
      <c r="B416" s="1" t="s">
        <v>575</v>
      </c>
      <c r="C416" s="1" t="s">
        <v>576</v>
      </c>
      <c r="E416" s="6">
        <v>1434927.66</v>
      </c>
      <c r="G416" s="20">
        <v>1373969.79</v>
      </c>
      <c r="I416" s="6">
        <v>1368311.14</v>
      </c>
    </row>
    <row r="417" spans="2:9" ht="12.75">
      <c r="B417" s="1" t="s">
        <v>577</v>
      </c>
      <c r="C417" s="1" t="s">
        <v>578</v>
      </c>
      <c r="E417" s="6">
        <v>17776.6</v>
      </c>
      <c r="G417" s="20">
        <v>12000000</v>
      </c>
      <c r="I417" s="6">
        <v>10725000</v>
      </c>
    </row>
    <row r="418" spans="2:9" ht="12.75">
      <c r="B418" s="1" t="s">
        <v>583</v>
      </c>
      <c r="C418" s="1" t="s">
        <v>584</v>
      </c>
      <c r="E418" s="6">
        <v>503312.23</v>
      </c>
      <c r="G418" s="20">
        <v>499226.95</v>
      </c>
      <c r="I418" s="6">
        <v>542601.29</v>
      </c>
    </row>
    <row r="419" spans="2:9" ht="12.75">
      <c r="B419" s="1" t="s">
        <v>910</v>
      </c>
      <c r="C419" s="1" t="s">
        <v>585</v>
      </c>
      <c r="E419" s="6">
        <v>0</v>
      </c>
      <c r="G419" s="20">
        <v>150000</v>
      </c>
      <c r="I419" s="6">
        <v>150000</v>
      </c>
    </row>
    <row r="420" spans="2:9" ht="12.75">
      <c r="B420" s="1" t="s">
        <v>939</v>
      </c>
      <c r="C420" s="1" t="s">
        <v>589</v>
      </c>
      <c r="E420" s="6">
        <v>252638.47</v>
      </c>
      <c r="G420" s="20">
        <v>301694.48</v>
      </c>
      <c r="I420" s="6">
        <v>0</v>
      </c>
    </row>
    <row r="421" spans="2:9" ht="12.75">
      <c r="B421" s="1" t="s">
        <v>590</v>
      </c>
      <c r="C421" s="1" t="s">
        <v>591</v>
      </c>
      <c r="E421" s="6">
        <v>8186</v>
      </c>
      <c r="G421" s="20">
        <v>989000</v>
      </c>
      <c r="I421" s="6">
        <v>1250000</v>
      </c>
    </row>
    <row r="422" spans="2:9" ht="12.75">
      <c r="B422" s="1" t="s">
        <v>588</v>
      </c>
      <c r="C422" s="1" t="s">
        <v>437</v>
      </c>
      <c r="E422" s="6">
        <v>210857.34</v>
      </c>
      <c r="G422" s="20">
        <v>215510.05</v>
      </c>
      <c r="I422" s="6">
        <v>312111.25</v>
      </c>
    </row>
    <row r="423" spans="2:10" ht="12.75">
      <c r="B423" s="1" t="s">
        <v>911</v>
      </c>
      <c r="C423" s="1" t="s">
        <v>731</v>
      </c>
      <c r="E423" s="6">
        <v>0</v>
      </c>
      <c r="G423" s="20">
        <v>188401.48</v>
      </c>
      <c r="I423" s="6">
        <v>238349.47</v>
      </c>
      <c r="J423" s="2"/>
    </row>
    <row r="424" spans="2:9" ht="12.75">
      <c r="B424" s="1" t="s">
        <v>592</v>
      </c>
      <c r="C424" s="1" t="s">
        <v>593</v>
      </c>
      <c r="E424" s="6">
        <v>747128.49</v>
      </c>
      <c r="G424" s="20">
        <v>853538.16</v>
      </c>
      <c r="I424" s="6">
        <v>851033.45</v>
      </c>
    </row>
    <row r="425" spans="2:9" ht="12.75">
      <c r="B425" s="1" t="s">
        <v>594</v>
      </c>
      <c r="C425" s="1" t="s">
        <v>595</v>
      </c>
      <c r="E425" s="6">
        <v>0</v>
      </c>
      <c r="G425" s="20">
        <v>135000</v>
      </c>
      <c r="I425" s="6">
        <v>150000</v>
      </c>
    </row>
    <row r="426" spans="2:9" ht="12.75">
      <c r="B426" s="1" t="s">
        <v>596</v>
      </c>
      <c r="C426" s="1" t="s">
        <v>597</v>
      </c>
      <c r="E426" s="6">
        <v>208764.71</v>
      </c>
      <c r="G426" s="20">
        <v>215976.66</v>
      </c>
      <c r="I426" s="6">
        <v>217405.67</v>
      </c>
    </row>
    <row r="427" spans="2:9" ht="12.75">
      <c r="B427" s="1" t="s">
        <v>598</v>
      </c>
      <c r="C427" s="1" t="s">
        <v>599</v>
      </c>
      <c r="E427" s="6">
        <v>0</v>
      </c>
      <c r="G427" s="20">
        <v>5000</v>
      </c>
      <c r="I427" s="6">
        <v>20000</v>
      </c>
    </row>
    <row r="428" spans="2:9" ht="12.75">
      <c r="B428" s="1" t="s">
        <v>935</v>
      </c>
      <c r="C428" s="1" t="s">
        <v>663</v>
      </c>
      <c r="E428" s="6">
        <v>378987.71</v>
      </c>
      <c r="G428" s="20">
        <v>384124.51</v>
      </c>
      <c r="I428" s="6">
        <v>404882.09</v>
      </c>
    </row>
    <row r="429" spans="2:9" ht="12.75">
      <c r="B429" s="1" t="s">
        <v>936</v>
      </c>
      <c r="C429" s="1" t="s">
        <v>664</v>
      </c>
      <c r="E429" s="6">
        <v>0</v>
      </c>
      <c r="G429" s="20">
        <v>25000</v>
      </c>
      <c r="I429" s="6">
        <v>28000</v>
      </c>
    </row>
    <row r="430" spans="1:9" ht="12.75">
      <c r="A430" s="1" t="s">
        <v>788</v>
      </c>
      <c r="E430" s="8">
        <f>SUM(E410:E429)</f>
        <v>4651537.41</v>
      </c>
      <c r="G430" s="29">
        <f>SUM(G410:G429)</f>
        <v>18386477.470000003</v>
      </c>
      <c r="I430" s="8">
        <f>SUM(I410:I429)</f>
        <v>17384237.189999998</v>
      </c>
    </row>
    <row r="431" spans="14:16" ht="12.75">
      <c r="N431" s="6"/>
      <c r="P431" s="6"/>
    </row>
    <row r="432" spans="1:16" s="2" customFormat="1" ht="12.75">
      <c r="A432" s="2" t="s">
        <v>600</v>
      </c>
      <c r="E432" s="7"/>
      <c r="G432" s="24"/>
      <c r="I432" s="7"/>
      <c r="K432" s="1"/>
      <c r="L432" s="1"/>
      <c r="M432" s="1"/>
      <c r="N432" s="6"/>
      <c r="O432" s="1"/>
      <c r="P432" s="6"/>
    </row>
    <row r="433" spans="2:9" ht="12.75">
      <c r="B433" s="1" t="s">
        <v>3</v>
      </c>
      <c r="C433" s="1" t="s">
        <v>601</v>
      </c>
      <c r="E433" s="6">
        <v>141242.32</v>
      </c>
      <c r="G433" s="20">
        <v>149621.47</v>
      </c>
      <c r="I433" s="6">
        <v>146808.24</v>
      </c>
    </row>
    <row r="434" spans="2:9" ht="12.75">
      <c r="B434" s="1" t="s">
        <v>602</v>
      </c>
      <c r="C434" s="1" t="s">
        <v>603</v>
      </c>
      <c r="E434" s="6">
        <v>1025367.96</v>
      </c>
      <c r="G434" s="20">
        <v>1220048.89</v>
      </c>
      <c r="I434" s="6">
        <v>1229731.44</v>
      </c>
    </row>
    <row r="435" spans="2:9" ht="12.75">
      <c r="B435" s="1" t="s">
        <v>659</v>
      </c>
      <c r="C435" s="1" t="s">
        <v>660</v>
      </c>
      <c r="E435" s="6">
        <v>644316.74</v>
      </c>
      <c r="G435" s="20">
        <v>699386.35</v>
      </c>
      <c r="I435" s="6">
        <v>680885.11</v>
      </c>
    </row>
    <row r="436" spans="2:9" ht="12.75">
      <c r="B436" s="1" t="s">
        <v>604</v>
      </c>
      <c r="C436" s="1" t="s">
        <v>605</v>
      </c>
      <c r="E436" s="6">
        <v>176805.2</v>
      </c>
      <c r="G436" s="20">
        <v>182550.96</v>
      </c>
      <c r="I436" s="6">
        <v>182855.75</v>
      </c>
    </row>
    <row r="437" spans="1:9" ht="12.75">
      <c r="A437" s="1" t="s">
        <v>789</v>
      </c>
      <c r="E437" s="8">
        <f>SUM(E433:E436)</f>
        <v>1987732.22</v>
      </c>
      <c r="G437" s="29">
        <f>SUM(G433:G436)</f>
        <v>2251607.67</v>
      </c>
      <c r="I437" s="8">
        <f>SUM(I433:I436)</f>
        <v>2240280.54</v>
      </c>
    </row>
    <row r="439" spans="1:9" s="2" customFormat="1" ht="12.75">
      <c r="A439" s="2" t="s">
        <v>606</v>
      </c>
      <c r="E439" s="7"/>
      <c r="G439" s="24"/>
      <c r="I439" s="7"/>
    </row>
    <row r="440" spans="2:9" ht="12.75">
      <c r="B440" s="1" t="s">
        <v>607</v>
      </c>
      <c r="C440" s="1" t="s">
        <v>608</v>
      </c>
      <c r="E440" s="6">
        <v>247968.74</v>
      </c>
      <c r="G440" s="20">
        <v>254711.96</v>
      </c>
      <c r="I440" s="6">
        <v>205134.88</v>
      </c>
    </row>
    <row r="441" spans="2:9" ht="12.75">
      <c r="B441" s="1" t="s">
        <v>609</v>
      </c>
      <c r="C441" s="1" t="s">
        <v>610</v>
      </c>
      <c r="E441" s="6">
        <v>667346.36</v>
      </c>
      <c r="G441" s="20">
        <v>690535.83</v>
      </c>
      <c r="I441" s="6">
        <v>606284.29</v>
      </c>
    </row>
    <row r="442" spans="2:9" ht="12.75">
      <c r="B442" s="1" t="s">
        <v>611</v>
      </c>
      <c r="C442" s="1" t="s">
        <v>612</v>
      </c>
      <c r="E442" s="6">
        <v>62716.72</v>
      </c>
      <c r="G442" s="20">
        <v>420000</v>
      </c>
      <c r="I442" s="6">
        <v>420000</v>
      </c>
    </row>
    <row r="443" spans="2:9" ht="12.75">
      <c r="B443" s="1" t="s">
        <v>904</v>
      </c>
      <c r="C443" s="19" t="s">
        <v>905</v>
      </c>
      <c r="E443" s="6">
        <v>0</v>
      </c>
      <c r="G443" s="20">
        <v>0</v>
      </c>
      <c r="I443" s="6">
        <v>77379.12</v>
      </c>
    </row>
    <row r="444" spans="2:9" ht="12.75">
      <c r="B444" s="1" t="s">
        <v>613</v>
      </c>
      <c r="C444" s="1" t="s">
        <v>614</v>
      </c>
      <c r="E444" s="6">
        <v>243764.24</v>
      </c>
      <c r="G444" s="20">
        <v>255382.05</v>
      </c>
      <c r="I444" s="6">
        <v>280150.03</v>
      </c>
    </row>
    <row r="445" spans="1:9" ht="12.75">
      <c r="A445" s="1" t="s">
        <v>790</v>
      </c>
      <c r="E445" s="8">
        <f>SUM(E440:E444)</f>
        <v>1221796.06</v>
      </c>
      <c r="G445" s="29">
        <f>SUM(G440:G444)</f>
        <v>1620629.84</v>
      </c>
      <c r="I445" s="8">
        <f>SUM(I440:I444)</f>
        <v>1588948.32</v>
      </c>
    </row>
    <row r="446" spans="5:9" ht="12.75">
      <c r="E446" s="8"/>
      <c r="G446" s="29"/>
      <c r="I446" s="8"/>
    </row>
    <row r="447" ht="12.75">
      <c r="A447" s="2" t="s">
        <v>615</v>
      </c>
    </row>
    <row r="448" spans="1:9" ht="12.75">
      <c r="A448" s="2"/>
      <c r="B448" s="1" t="s">
        <v>912</v>
      </c>
      <c r="C448" s="19" t="s">
        <v>913</v>
      </c>
      <c r="E448" s="6">
        <v>0</v>
      </c>
      <c r="G448" s="20">
        <v>0</v>
      </c>
      <c r="I448" s="6">
        <v>43000</v>
      </c>
    </row>
    <row r="449" spans="2:9" ht="12.75">
      <c r="B449" s="1" t="s">
        <v>916</v>
      </c>
      <c r="C449" s="19" t="s">
        <v>917</v>
      </c>
      <c r="E449" s="6">
        <v>0</v>
      </c>
      <c r="G449" s="20">
        <v>0</v>
      </c>
      <c r="I449" s="6">
        <v>98000</v>
      </c>
    </row>
    <row r="450" spans="2:9" ht="12.75">
      <c r="B450" s="1" t="s">
        <v>616</v>
      </c>
      <c r="C450" s="1" t="s">
        <v>617</v>
      </c>
      <c r="E450" s="6">
        <v>977701.17</v>
      </c>
      <c r="G450" s="20">
        <v>942567.18</v>
      </c>
      <c r="I450" s="6">
        <v>949336.45</v>
      </c>
    </row>
    <row r="451" spans="2:9" ht="12.75">
      <c r="B451" s="1" t="s">
        <v>618</v>
      </c>
      <c r="C451" s="1" t="s">
        <v>619</v>
      </c>
      <c r="E451" s="6">
        <v>252</v>
      </c>
      <c r="G451" s="20">
        <v>10</v>
      </c>
      <c r="I451" s="6">
        <v>1010</v>
      </c>
    </row>
    <row r="452" spans="2:9" ht="12.75">
      <c r="B452" s="1" t="s">
        <v>620</v>
      </c>
      <c r="C452" s="1" t="s">
        <v>621</v>
      </c>
      <c r="E452" s="6">
        <v>2092873.12</v>
      </c>
      <c r="G452" s="20">
        <v>2204927.6</v>
      </c>
      <c r="I452" s="6">
        <v>2257476.08</v>
      </c>
    </row>
    <row r="453" spans="2:9" ht="12.75">
      <c r="B453" s="1" t="s">
        <v>622</v>
      </c>
      <c r="C453" s="1" t="s">
        <v>623</v>
      </c>
      <c r="E453" s="6">
        <v>436126.36</v>
      </c>
      <c r="G453" s="20">
        <v>203830.24</v>
      </c>
      <c r="I453" s="6">
        <v>206831.87</v>
      </c>
    </row>
    <row r="454" spans="2:9" ht="12.75">
      <c r="B454" s="1" t="s">
        <v>624</v>
      </c>
      <c r="C454" s="1" t="s">
        <v>625</v>
      </c>
      <c r="E454" s="6">
        <v>600870.78</v>
      </c>
      <c r="G454" s="20">
        <v>264837.85</v>
      </c>
      <c r="I454" s="6">
        <v>270274.35</v>
      </c>
    </row>
    <row r="455" spans="2:9" ht="12.75">
      <c r="B455" s="1" t="s">
        <v>626</v>
      </c>
      <c r="C455" s="1" t="s">
        <v>627</v>
      </c>
      <c r="E455" s="6">
        <v>252064.92</v>
      </c>
      <c r="G455" s="20">
        <v>262000.92</v>
      </c>
      <c r="I455" s="6">
        <v>262683.38</v>
      </c>
    </row>
    <row r="456" spans="1:9" ht="12.75">
      <c r="A456" s="1" t="s">
        <v>791</v>
      </c>
      <c r="E456" s="8">
        <f>SUM(E448:E455)</f>
        <v>4359888.35</v>
      </c>
      <c r="G456" s="29">
        <f>SUM(G448:G455)</f>
        <v>3878173.7900000005</v>
      </c>
      <c r="I456" s="8">
        <f>SUM(I448:I455)</f>
        <v>4088612.1300000004</v>
      </c>
    </row>
    <row r="458" ht="12.75">
      <c r="A458" s="2" t="s">
        <v>628</v>
      </c>
    </row>
    <row r="459" spans="2:9" ht="12.75">
      <c r="B459" s="1" t="s">
        <v>629</v>
      </c>
      <c r="C459" s="1" t="s">
        <v>630</v>
      </c>
      <c r="E459" s="6">
        <v>717268.66</v>
      </c>
      <c r="G459" s="20">
        <v>720844.52</v>
      </c>
      <c r="I459" s="6">
        <v>735148.08</v>
      </c>
    </row>
    <row r="460" spans="2:9" ht="12.75">
      <c r="B460" s="1" t="s">
        <v>631</v>
      </c>
      <c r="C460" s="1" t="s">
        <v>632</v>
      </c>
      <c r="E460" s="6">
        <v>382292.89</v>
      </c>
      <c r="G460" s="20">
        <v>518642.63</v>
      </c>
      <c r="I460" s="6">
        <v>525655.04</v>
      </c>
    </row>
    <row r="461" spans="2:9" ht="12.75">
      <c r="B461" s="1" t="s">
        <v>633</v>
      </c>
      <c r="C461" s="1" t="s">
        <v>634</v>
      </c>
      <c r="E461" s="6">
        <v>465659.65</v>
      </c>
      <c r="G461" s="20">
        <v>591573.87</v>
      </c>
      <c r="I461" s="6">
        <v>597973.11</v>
      </c>
    </row>
    <row r="462" spans="2:9" ht="12.75">
      <c r="B462" s="1" t="s">
        <v>914</v>
      </c>
      <c r="C462" s="19" t="s">
        <v>915</v>
      </c>
      <c r="E462" s="6">
        <v>115114.66</v>
      </c>
      <c r="G462" s="20">
        <v>0</v>
      </c>
      <c r="I462" s="6">
        <v>120000</v>
      </c>
    </row>
    <row r="463" spans="2:9" ht="12.75">
      <c r="B463" s="1" t="s">
        <v>635</v>
      </c>
      <c r="C463" s="1" t="s">
        <v>636</v>
      </c>
      <c r="E463" s="6">
        <v>3792.18</v>
      </c>
      <c r="G463" s="20">
        <v>4519.5</v>
      </c>
      <c r="I463" s="6">
        <v>4513.2</v>
      </c>
    </row>
    <row r="464" spans="2:9" ht="12.75">
      <c r="B464" s="1" t="s">
        <v>637</v>
      </c>
      <c r="C464" s="1" t="s">
        <v>638</v>
      </c>
      <c r="E464" s="6">
        <v>80676.23</v>
      </c>
      <c r="G464" s="20">
        <v>86909.74</v>
      </c>
      <c r="I464" s="6">
        <v>87420.06</v>
      </c>
    </row>
    <row r="465" spans="2:9" ht="12.75">
      <c r="B465" s="1" t="s">
        <v>639</v>
      </c>
      <c r="C465" s="1" t="s">
        <v>640</v>
      </c>
      <c r="E465" s="6">
        <v>17391.19</v>
      </c>
      <c r="G465" s="20">
        <v>29005</v>
      </c>
      <c r="I465" s="6">
        <v>29005</v>
      </c>
    </row>
    <row r="466" spans="2:9" ht="12.75">
      <c r="B466" s="1" t="s">
        <v>641</v>
      </c>
      <c r="C466" s="1" t="s">
        <v>642</v>
      </c>
      <c r="E466" s="6">
        <v>296548.54</v>
      </c>
      <c r="G466" s="20">
        <v>364611.06</v>
      </c>
      <c r="I466" s="6">
        <v>372272.15</v>
      </c>
    </row>
    <row r="467" spans="2:9" ht="12.75">
      <c r="B467" s="1" t="s">
        <v>643</v>
      </c>
      <c r="C467" s="1" t="s">
        <v>644</v>
      </c>
      <c r="E467" s="6">
        <v>1085954.16</v>
      </c>
      <c r="G467" s="20">
        <v>1065220.05</v>
      </c>
      <c r="I467" s="6">
        <v>944548.86</v>
      </c>
    </row>
    <row r="468" spans="2:9" ht="12.75">
      <c r="B468" s="1" t="s">
        <v>645</v>
      </c>
      <c r="C468" s="1" t="s">
        <v>646</v>
      </c>
      <c r="E468" s="6">
        <v>177571.23</v>
      </c>
      <c r="G468" s="20">
        <v>180000</v>
      </c>
      <c r="I468" s="6">
        <v>200000</v>
      </c>
    </row>
    <row r="469" spans="2:9" ht="12.75">
      <c r="B469" s="1" t="s">
        <v>647</v>
      </c>
      <c r="C469" s="1" t="s">
        <v>648</v>
      </c>
      <c r="E469" s="6">
        <v>328510.9</v>
      </c>
      <c r="G469" s="20">
        <v>333518.73</v>
      </c>
      <c r="I469" s="6">
        <v>337591.88</v>
      </c>
    </row>
    <row r="470" spans="2:9" ht="12.75">
      <c r="B470" s="1" t="s">
        <v>665</v>
      </c>
      <c r="C470" s="1" t="s">
        <v>666</v>
      </c>
      <c r="E470" s="6">
        <v>21917.48</v>
      </c>
      <c r="G470" s="20">
        <v>25579.01</v>
      </c>
      <c r="I470" s="6">
        <v>24645.47</v>
      </c>
    </row>
    <row r="471" spans="1:9" ht="12.75">
      <c r="A471" s="1" t="s">
        <v>792</v>
      </c>
      <c r="E471" s="8">
        <f>SUM(E459:E470)</f>
        <v>3692697.77</v>
      </c>
      <c r="G471" s="29">
        <f>SUM(G459:G470)</f>
        <v>3920424.11</v>
      </c>
      <c r="I471" s="8">
        <f>SUM(I459:I470)</f>
        <v>3978772.85</v>
      </c>
    </row>
    <row r="473" ht="12.75">
      <c r="A473" s="2" t="s">
        <v>649</v>
      </c>
    </row>
    <row r="474" spans="2:9" ht="12.75">
      <c r="B474" s="1" t="s">
        <v>586</v>
      </c>
      <c r="C474" s="1" t="s">
        <v>587</v>
      </c>
      <c r="E474" s="6">
        <v>883452.73</v>
      </c>
      <c r="G474" s="20">
        <v>559787</v>
      </c>
      <c r="I474" s="6">
        <v>559787</v>
      </c>
    </row>
    <row r="475" spans="2:9" ht="12.75">
      <c r="B475" s="1" t="s">
        <v>650</v>
      </c>
      <c r="C475" s="1" t="s">
        <v>651</v>
      </c>
      <c r="E475" s="6">
        <v>2684724.1</v>
      </c>
      <c r="G475" s="20">
        <v>2778753.53</v>
      </c>
      <c r="I475" s="6">
        <v>2844170.64</v>
      </c>
    </row>
    <row r="476" spans="1:9" ht="12.75">
      <c r="A476" s="1" t="s">
        <v>940</v>
      </c>
      <c r="E476" s="6">
        <f>+E475+E474</f>
        <v>3568176.83</v>
      </c>
      <c r="G476" s="20">
        <f>+G475+G474</f>
        <v>3338540.53</v>
      </c>
      <c r="I476" s="6">
        <f>+I475+I474</f>
        <v>3403957.64</v>
      </c>
    </row>
    <row r="478" ht="12.75">
      <c r="A478" s="2" t="s">
        <v>652</v>
      </c>
    </row>
    <row r="479" spans="1:9" ht="12.75">
      <c r="A479" s="2"/>
      <c r="B479" s="1" t="s">
        <v>571</v>
      </c>
      <c r="C479" s="1" t="s">
        <v>572</v>
      </c>
      <c r="E479" s="6">
        <v>4048.53</v>
      </c>
      <c r="G479" s="20">
        <v>4168</v>
      </c>
      <c r="I479" s="6">
        <v>3668</v>
      </c>
    </row>
    <row r="480" spans="2:9" ht="12.75">
      <c r="B480" s="1" t="s">
        <v>653</v>
      </c>
      <c r="C480" s="1" t="s">
        <v>654</v>
      </c>
      <c r="E480" s="6">
        <v>0</v>
      </c>
      <c r="G480" s="20">
        <v>523269.58</v>
      </c>
      <c r="I480" s="6">
        <v>264932.58</v>
      </c>
    </row>
    <row r="481" spans="2:9" ht="12.75">
      <c r="B481" s="1" t="s">
        <v>655</v>
      </c>
      <c r="C481" s="1" t="s">
        <v>656</v>
      </c>
      <c r="E481" s="6">
        <v>1360534.31</v>
      </c>
      <c r="G481" s="20">
        <v>1331552</v>
      </c>
      <c r="I481" s="6">
        <v>1383846.96</v>
      </c>
    </row>
    <row r="482" spans="2:9" ht="12.75">
      <c r="B482" s="1" t="s">
        <v>657</v>
      </c>
      <c r="C482" s="1" t="s">
        <v>658</v>
      </c>
      <c r="E482" s="6">
        <v>2038036.22</v>
      </c>
      <c r="G482" s="20">
        <v>1932255.27</v>
      </c>
      <c r="I482" s="6">
        <v>2052239.77</v>
      </c>
    </row>
    <row r="483" spans="2:9" ht="12.75">
      <c r="B483" s="1" t="s">
        <v>579</v>
      </c>
      <c r="C483" s="1" t="s">
        <v>580</v>
      </c>
      <c r="E483" s="6">
        <v>3721.73</v>
      </c>
      <c r="G483" s="20">
        <v>5698.5</v>
      </c>
      <c r="I483" s="6">
        <v>5694.72</v>
      </c>
    </row>
    <row r="484" spans="2:9" ht="12.75">
      <c r="B484" s="1" t="s">
        <v>661</v>
      </c>
      <c r="C484" s="1" t="s">
        <v>662</v>
      </c>
      <c r="E484" s="6">
        <v>0</v>
      </c>
      <c r="G484" s="20">
        <v>303</v>
      </c>
      <c r="I484" s="6">
        <v>303</v>
      </c>
    </row>
    <row r="485" spans="1:9" ht="12.75">
      <c r="A485" s="1" t="s">
        <v>793</v>
      </c>
      <c r="E485" s="8">
        <f>SUM(E479:E484)</f>
        <v>3406340.79</v>
      </c>
      <c r="G485" s="29">
        <f>SUM(G479:G484)</f>
        <v>3797246.35</v>
      </c>
      <c r="I485" s="8">
        <f>SUM(I479:I484)</f>
        <v>3710685.0300000003</v>
      </c>
    </row>
    <row r="486" spans="1:9" s="2" customFormat="1" ht="12.75">
      <c r="A486" s="2" t="s">
        <v>817</v>
      </c>
      <c r="E486" s="7">
        <f>+E485+E476+E471+E445+E437+E430+E456</f>
        <v>22888169.43</v>
      </c>
      <c r="G486" s="24">
        <f>+G485+G476+G471+G445+G437+G430+G456</f>
        <v>37193099.760000005</v>
      </c>
      <c r="I486" s="7">
        <f>+I485+I476+I471+I445+I437+I430+I456</f>
        <v>36395493.699999996</v>
      </c>
    </row>
    <row r="487" spans="5:9" s="2" customFormat="1" ht="12.75">
      <c r="E487" s="7"/>
      <c r="G487" s="24"/>
      <c r="I487" s="7"/>
    </row>
    <row r="488" ht="12.75">
      <c r="A488" s="2" t="s">
        <v>818</v>
      </c>
    </row>
    <row r="489" spans="1:9" ht="12.75">
      <c r="A489" s="2"/>
      <c r="B489" s="1" t="s">
        <v>249</v>
      </c>
      <c r="C489" s="1" t="s">
        <v>250</v>
      </c>
      <c r="E489" s="6">
        <v>260307.41</v>
      </c>
      <c r="G489" s="20">
        <v>20800</v>
      </c>
      <c r="I489" s="6">
        <v>20800</v>
      </c>
    </row>
    <row r="490" spans="2:9" ht="12.75">
      <c r="B490" s="1" t="s">
        <v>667</v>
      </c>
      <c r="C490" s="1" t="s">
        <v>668</v>
      </c>
      <c r="E490" s="6">
        <v>255353.67</v>
      </c>
      <c r="G490" s="20">
        <v>1615632</v>
      </c>
      <c r="I490" s="6">
        <v>1615632</v>
      </c>
    </row>
    <row r="491" spans="2:9" ht="12.75">
      <c r="B491" s="1" t="s">
        <v>669</v>
      </c>
      <c r="C491" s="1" t="s">
        <v>670</v>
      </c>
      <c r="E491" s="6">
        <v>290700.8</v>
      </c>
      <c r="G491" s="20">
        <v>323000</v>
      </c>
      <c r="I491" s="6">
        <v>323000</v>
      </c>
    </row>
    <row r="492" spans="2:9" ht="12.75">
      <c r="B492" s="1" t="s">
        <v>671</v>
      </c>
      <c r="C492" s="1" t="s">
        <v>672</v>
      </c>
      <c r="E492" s="6">
        <v>0</v>
      </c>
      <c r="G492" s="20">
        <v>2036000</v>
      </c>
      <c r="I492" s="6">
        <v>2036000</v>
      </c>
    </row>
    <row r="493" spans="2:9" ht="12.75">
      <c r="B493" s="1" t="s">
        <v>673</v>
      </c>
      <c r="C493" s="1" t="s">
        <v>674</v>
      </c>
      <c r="E493" s="6">
        <v>107950.98</v>
      </c>
      <c r="G493" s="20">
        <v>208888</v>
      </c>
      <c r="I493" s="6">
        <v>208888</v>
      </c>
    </row>
    <row r="494" spans="2:9" ht="12.75">
      <c r="B494" s="1" t="s">
        <v>675</v>
      </c>
      <c r="C494" s="1" t="s">
        <v>676</v>
      </c>
      <c r="E494" s="6">
        <v>1142178.01</v>
      </c>
      <c r="G494" s="20">
        <v>956459.39</v>
      </c>
      <c r="I494" s="6">
        <v>951766.45</v>
      </c>
    </row>
    <row r="495" spans="2:9" ht="12.75">
      <c r="B495" s="1" t="s">
        <v>677</v>
      </c>
      <c r="C495" s="1" t="s">
        <v>678</v>
      </c>
      <c r="E495" s="6">
        <v>33286.69</v>
      </c>
      <c r="G495" s="20">
        <v>27000</v>
      </c>
      <c r="I495" s="6">
        <v>22000</v>
      </c>
    </row>
    <row r="496" spans="2:9" ht="12.75">
      <c r="B496" s="1" t="s">
        <v>679</v>
      </c>
      <c r="C496" s="1" t="s">
        <v>680</v>
      </c>
      <c r="E496" s="6">
        <v>-172288.98</v>
      </c>
      <c r="G496" s="20">
        <v>342249.89</v>
      </c>
      <c r="I496" s="6">
        <v>307784.09</v>
      </c>
    </row>
    <row r="497" spans="2:9" ht="12.75">
      <c r="B497" s="1" t="s">
        <v>681</v>
      </c>
      <c r="C497" s="1" t="s">
        <v>682</v>
      </c>
      <c r="E497" s="6">
        <v>-17773.45</v>
      </c>
      <c r="G497" s="20">
        <v>47438.5</v>
      </c>
      <c r="I497" s="6">
        <v>80525.36</v>
      </c>
    </row>
    <row r="498" spans="2:9" ht="12.75">
      <c r="B498" s="1" t="s">
        <v>938</v>
      </c>
      <c r="C498" s="1" t="s">
        <v>683</v>
      </c>
      <c r="E498" s="6">
        <v>742739.74</v>
      </c>
      <c r="G498" s="20">
        <v>784900.82</v>
      </c>
      <c r="I498" s="6">
        <v>763811.09</v>
      </c>
    </row>
    <row r="499" spans="2:9" ht="12.75">
      <c r="B499" s="1" t="s">
        <v>684</v>
      </c>
      <c r="C499" s="1" t="s">
        <v>685</v>
      </c>
      <c r="E499" s="6">
        <v>862390.33</v>
      </c>
      <c r="G499" s="20">
        <v>1199086.1</v>
      </c>
      <c r="I499" s="6">
        <v>1303326.68</v>
      </c>
    </row>
    <row r="500" spans="2:9" ht="12.75">
      <c r="B500" s="1" t="s">
        <v>686</v>
      </c>
      <c r="C500" s="1" t="s">
        <v>687</v>
      </c>
      <c r="E500" s="6">
        <v>770807.6</v>
      </c>
      <c r="G500" s="20">
        <v>858518.18</v>
      </c>
      <c r="I500" s="6">
        <v>858527.94</v>
      </c>
    </row>
    <row r="501" spans="2:9" ht="12.75">
      <c r="B501" s="1" t="s">
        <v>688</v>
      </c>
      <c r="C501" s="1" t="s">
        <v>689</v>
      </c>
      <c r="E501" s="6">
        <v>560184.91</v>
      </c>
      <c r="G501" s="20">
        <v>646029.19</v>
      </c>
      <c r="I501" s="6">
        <v>643432.7</v>
      </c>
    </row>
    <row r="502" spans="2:9" ht="12.75">
      <c r="B502" s="1" t="s">
        <v>690</v>
      </c>
      <c r="C502" s="1" t="s">
        <v>691</v>
      </c>
      <c r="E502" s="6">
        <v>3051663.96</v>
      </c>
      <c r="G502" s="20">
        <v>3724675.7</v>
      </c>
      <c r="I502" s="6">
        <v>3777784.57</v>
      </c>
    </row>
    <row r="503" spans="2:9" ht="12.75">
      <c r="B503" s="1" t="s">
        <v>692</v>
      </c>
      <c r="C503" s="1" t="s">
        <v>693</v>
      </c>
      <c r="E503" s="6">
        <v>1851516.97</v>
      </c>
      <c r="G503" s="20">
        <v>1916166.92</v>
      </c>
      <c r="I503" s="6">
        <v>1948256.83</v>
      </c>
    </row>
    <row r="504" spans="2:9" ht="12.75">
      <c r="B504" s="1" t="s">
        <v>694</v>
      </c>
      <c r="C504" s="1" t="s">
        <v>695</v>
      </c>
      <c r="E504" s="6">
        <v>5059316.75</v>
      </c>
      <c r="G504" s="20">
        <v>7066326</v>
      </c>
      <c r="I504" s="6">
        <v>7247305</v>
      </c>
    </row>
    <row r="505" spans="2:9" ht="12.75">
      <c r="B505" s="1" t="s">
        <v>696</v>
      </c>
      <c r="C505" s="1" t="s">
        <v>697</v>
      </c>
      <c r="E505" s="6">
        <v>1094425.6</v>
      </c>
      <c r="G505" s="20">
        <v>1117998.3</v>
      </c>
      <c r="I505" s="6">
        <v>1133998.3</v>
      </c>
    </row>
    <row r="506" spans="2:9" ht="12.75">
      <c r="B506" s="1" t="s">
        <v>698</v>
      </c>
      <c r="C506" s="1" t="s">
        <v>699</v>
      </c>
      <c r="E506" s="6">
        <v>134934.15</v>
      </c>
      <c r="G506" s="20">
        <v>104926</v>
      </c>
      <c r="I506" s="6">
        <v>104926</v>
      </c>
    </row>
    <row r="507" spans="2:9" ht="12.75">
      <c r="B507" s="1" t="s">
        <v>700</v>
      </c>
      <c r="C507" s="1" t="s">
        <v>701</v>
      </c>
      <c r="E507" s="6">
        <v>2365886.71</v>
      </c>
      <c r="G507" s="20">
        <v>2494127.31</v>
      </c>
      <c r="I507" s="6">
        <v>2768459.51</v>
      </c>
    </row>
    <row r="508" spans="2:9" ht="12.75">
      <c r="B508" s="1" t="s">
        <v>702</v>
      </c>
      <c r="C508" s="1" t="s">
        <v>703</v>
      </c>
      <c r="E508" s="6">
        <v>478825.18</v>
      </c>
      <c r="G508" s="20">
        <v>1103439.35</v>
      </c>
      <c r="I508" s="6">
        <v>1058848.43</v>
      </c>
    </row>
    <row r="509" spans="2:9" ht="12.75">
      <c r="B509" s="1" t="s">
        <v>704</v>
      </c>
      <c r="C509" s="1" t="s">
        <v>705</v>
      </c>
      <c r="E509" s="6">
        <v>91112.68</v>
      </c>
      <c r="G509" s="20">
        <v>740758.1</v>
      </c>
      <c r="I509" s="6">
        <v>767284.72</v>
      </c>
    </row>
    <row r="510" spans="1:9" s="2" customFormat="1" ht="12.75">
      <c r="A510" s="2" t="s">
        <v>819</v>
      </c>
      <c r="E510" s="9">
        <f>SUM(E489:E509)</f>
        <v>18963519.71</v>
      </c>
      <c r="G510" s="28">
        <f>SUM(G489:G509)</f>
        <v>27334419.75</v>
      </c>
      <c r="I510" s="9">
        <f>SUM(I489:I509)</f>
        <v>27942357.67</v>
      </c>
    </row>
    <row r="511" spans="5:7" ht="12.75">
      <c r="E511" s="1"/>
      <c r="G511" s="22"/>
    </row>
    <row r="513" ht="12.75">
      <c r="A513" s="2" t="s">
        <v>820</v>
      </c>
    </row>
    <row r="514" ht="12.75">
      <c r="A514" s="2" t="s">
        <v>706</v>
      </c>
    </row>
    <row r="515" spans="2:9" ht="12.75">
      <c r="B515" s="1" t="s">
        <v>849</v>
      </c>
      <c r="C515" s="1" t="s">
        <v>707</v>
      </c>
      <c r="E515" s="6">
        <v>1601635.08</v>
      </c>
      <c r="G515" s="20">
        <v>1507428</v>
      </c>
      <c r="I515" s="6">
        <v>1911428</v>
      </c>
    </row>
    <row r="516" spans="2:9" ht="12.75">
      <c r="B516" s="1" t="s">
        <v>708</v>
      </c>
      <c r="C516" s="1" t="s">
        <v>709</v>
      </c>
      <c r="E516" s="6">
        <v>7272106.61</v>
      </c>
      <c r="G516" s="20">
        <v>8005217</v>
      </c>
      <c r="I516" s="6">
        <v>9279948</v>
      </c>
    </row>
    <row r="517" spans="2:9" ht="12.75">
      <c r="B517" s="1" t="s">
        <v>920</v>
      </c>
      <c r="C517" s="19" t="s">
        <v>921</v>
      </c>
      <c r="E517" s="6">
        <v>0</v>
      </c>
      <c r="G517" s="20">
        <v>0</v>
      </c>
      <c r="I517" s="6">
        <v>1442453</v>
      </c>
    </row>
    <row r="518" spans="1:9" ht="12.75">
      <c r="A518" s="1" t="s">
        <v>794</v>
      </c>
      <c r="E518" s="8">
        <f>SUM(E515:E517)</f>
        <v>8873741.690000001</v>
      </c>
      <c r="G518" s="29">
        <f>SUM(G515:G517)</f>
        <v>9512645</v>
      </c>
      <c r="I518" s="8">
        <f>SUM(I515:I517)</f>
        <v>12633829</v>
      </c>
    </row>
    <row r="520" ht="12.75">
      <c r="A520" s="2" t="s">
        <v>710</v>
      </c>
    </row>
    <row r="521" spans="2:9" ht="12.75">
      <c r="B521" s="1" t="s">
        <v>711</v>
      </c>
      <c r="C521" s="1" t="s">
        <v>712</v>
      </c>
      <c r="E521" s="6">
        <v>2076996.2</v>
      </c>
      <c r="G521" s="20">
        <v>2392000</v>
      </c>
      <c r="I521" s="6">
        <v>2005000</v>
      </c>
    </row>
    <row r="523" ht="12.75">
      <c r="A523" s="2" t="s">
        <v>713</v>
      </c>
    </row>
    <row r="524" spans="2:9" ht="12.75">
      <c r="B524" s="1" t="s">
        <v>850</v>
      </c>
      <c r="C524" s="1" t="s">
        <v>714</v>
      </c>
      <c r="E524" s="6">
        <v>0</v>
      </c>
      <c r="G524" s="20">
        <v>400000</v>
      </c>
      <c r="I524" s="6">
        <v>400000</v>
      </c>
    </row>
    <row r="525" spans="2:9" ht="12.75">
      <c r="B525" s="1" t="s">
        <v>715</v>
      </c>
      <c r="C525" s="1" t="s">
        <v>716</v>
      </c>
      <c r="E525" s="6">
        <v>54364.5</v>
      </c>
      <c r="G525" s="20">
        <v>58924</v>
      </c>
      <c r="I525" s="6">
        <v>58924</v>
      </c>
    </row>
    <row r="526" spans="2:9" ht="12.75">
      <c r="B526" s="1" t="s">
        <v>717</v>
      </c>
      <c r="C526" s="1" t="s">
        <v>718</v>
      </c>
      <c r="E526" s="6">
        <v>0</v>
      </c>
      <c r="G526" s="20">
        <v>210045</v>
      </c>
      <c r="I526" s="6">
        <v>210045</v>
      </c>
    </row>
    <row r="527" spans="2:9" ht="12.75">
      <c r="B527" s="1" t="s">
        <v>922</v>
      </c>
      <c r="C527" s="19" t="s">
        <v>923</v>
      </c>
      <c r="E527" s="6">
        <v>0</v>
      </c>
      <c r="G527" s="20">
        <v>468000</v>
      </c>
      <c r="I527" s="6">
        <v>467000</v>
      </c>
    </row>
    <row r="528" spans="2:9" ht="12.75">
      <c r="B528" s="1" t="s">
        <v>924</v>
      </c>
      <c r="C528" s="19" t="s">
        <v>925</v>
      </c>
      <c r="E528" s="6">
        <v>0</v>
      </c>
      <c r="G528" s="20">
        <v>13900000</v>
      </c>
      <c r="I528" s="6">
        <v>19140000</v>
      </c>
    </row>
    <row r="529" spans="2:9" ht="12.75">
      <c r="B529" s="1" t="s">
        <v>926</v>
      </c>
      <c r="C529" s="19" t="s">
        <v>928</v>
      </c>
      <c r="E529" s="6">
        <v>0</v>
      </c>
      <c r="G529" s="20">
        <v>300000</v>
      </c>
      <c r="I529" s="6">
        <v>365000</v>
      </c>
    </row>
    <row r="530" spans="2:9" ht="12.75">
      <c r="B530" s="1" t="s">
        <v>927</v>
      </c>
      <c r="C530" s="19" t="s">
        <v>929</v>
      </c>
      <c r="E530" s="6">
        <v>0</v>
      </c>
      <c r="G530" s="20">
        <v>250000</v>
      </c>
      <c r="I530" s="6">
        <v>675000</v>
      </c>
    </row>
    <row r="531" spans="2:9" ht="12.75">
      <c r="B531" s="1" t="s">
        <v>719</v>
      </c>
      <c r="C531" s="1" t="s">
        <v>720</v>
      </c>
      <c r="E531" s="6">
        <v>9472210</v>
      </c>
      <c r="G531" s="20">
        <v>9200000</v>
      </c>
      <c r="I531" s="6">
        <v>9900000</v>
      </c>
    </row>
    <row r="532" spans="2:9" ht="12.75">
      <c r="B532" s="1" t="s">
        <v>721</v>
      </c>
      <c r="C532" s="1" t="s">
        <v>722</v>
      </c>
      <c r="E532" s="6">
        <v>567297</v>
      </c>
      <c r="G532" s="20">
        <v>560000</v>
      </c>
      <c r="I532" s="6">
        <v>450000</v>
      </c>
    </row>
    <row r="533" spans="2:9" ht="12.75">
      <c r="B533" s="1" t="s">
        <v>851</v>
      </c>
      <c r="C533" s="1" t="s">
        <v>723</v>
      </c>
      <c r="E533" s="6">
        <v>62108</v>
      </c>
      <c r="G533" s="20">
        <v>57000</v>
      </c>
      <c r="I533" s="6">
        <v>40000</v>
      </c>
    </row>
    <row r="534" spans="2:9" ht="12.75">
      <c r="B534" s="1" t="s">
        <v>724</v>
      </c>
      <c r="C534" s="1" t="s">
        <v>725</v>
      </c>
      <c r="E534" s="6">
        <v>5393630</v>
      </c>
      <c r="G534" s="20">
        <v>5000000</v>
      </c>
      <c r="I534" s="6">
        <v>5350000</v>
      </c>
    </row>
    <row r="535" spans="1:9" ht="12.75">
      <c r="A535" s="1" t="s">
        <v>795</v>
      </c>
      <c r="E535" s="8">
        <f>SUM(E524:E534)</f>
        <v>15549609.5</v>
      </c>
      <c r="G535" s="29">
        <f>SUM(G524:G534)</f>
        <v>30403969</v>
      </c>
      <c r="I535" s="8">
        <f>SUM(I524:I534)</f>
        <v>37055969</v>
      </c>
    </row>
    <row r="536" spans="1:9" s="2" customFormat="1" ht="12.75">
      <c r="A536" s="2" t="s">
        <v>821</v>
      </c>
      <c r="E536" s="9">
        <f>+E535+E521+E518</f>
        <v>26500347.39</v>
      </c>
      <c r="G536" s="28">
        <f>+G535+G521+G518</f>
        <v>42308614</v>
      </c>
      <c r="I536" s="9">
        <f>+I535+I521+I518</f>
        <v>51694798</v>
      </c>
    </row>
    <row r="537" spans="1:9" s="2" customFormat="1" ht="12.75">
      <c r="A537" s="2" t="s">
        <v>822</v>
      </c>
      <c r="E537" s="7"/>
      <c r="G537" s="24"/>
      <c r="I537" s="7"/>
    </row>
    <row r="538" spans="2:9" ht="12.75">
      <c r="B538" s="1" t="s">
        <v>852</v>
      </c>
      <c r="C538" s="1" t="s">
        <v>726</v>
      </c>
      <c r="E538" s="6">
        <v>0</v>
      </c>
      <c r="G538" s="20">
        <v>1417920</v>
      </c>
      <c r="I538" s="6">
        <v>1820320</v>
      </c>
    </row>
    <row r="539" spans="2:9" ht="12.75">
      <c r="B539" s="1" t="s">
        <v>727</v>
      </c>
      <c r="C539" s="1" t="s">
        <v>728</v>
      </c>
      <c r="E539" s="6">
        <v>0</v>
      </c>
      <c r="G539" s="20">
        <v>17343</v>
      </c>
      <c r="I539" s="6">
        <v>17343</v>
      </c>
    </row>
    <row r="540" spans="2:9" ht="12.75">
      <c r="B540" s="1" t="s">
        <v>729</v>
      </c>
      <c r="C540" s="1" t="s">
        <v>730</v>
      </c>
      <c r="E540" s="6">
        <v>0</v>
      </c>
      <c r="G540" s="20">
        <v>10324460</v>
      </c>
      <c r="I540" s="6">
        <v>10324460</v>
      </c>
    </row>
    <row r="541" spans="1:9" s="2" customFormat="1" ht="12.75">
      <c r="A541" s="2" t="s">
        <v>823</v>
      </c>
      <c r="E541" s="9">
        <f>SUM(E538:E540)</f>
        <v>0</v>
      </c>
      <c r="G541" s="28">
        <f>SUM(G538:G540)</f>
        <v>11759723</v>
      </c>
      <c r="I541" s="9">
        <f>SUM(I538:I540)</f>
        <v>12162123</v>
      </c>
    </row>
    <row r="542" spans="5:9" ht="12.75">
      <c r="E542" s="8"/>
      <c r="G542" s="29"/>
      <c r="I542" s="8"/>
    </row>
    <row r="544" spans="1:9" s="2" customFormat="1" ht="12.75">
      <c r="A544" s="2" t="s">
        <v>796</v>
      </c>
      <c r="E544" s="9">
        <f>+E541+E536+E510+E486+E405+E317+E255+E245+E207+E173</f>
        <v>197080900.94000003</v>
      </c>
      <c r="G544" s="28">
        <f>+G541+G536+G510+G486+G405+G317+G255+G245+G207+G173</f>
        <v>295605000.00000006</v>
      </c>
      <c r="I544" s="9">
        <f>+I541+I536+I510+I486+I405+I317+I255+I245+I207+I173</f>
        <v>309665999.88</v>
      </c>
    </row>
    <row r="545" spans="5:9" s="2" customFormat="1" ht="12.75">
      <c r="E545" s="9"/>
      <c r="G545" s="28"/>
      <c r="I545" s="9"/>
    </row>
    <row r="546" spans="5:9" s="2" customFormat="1" ht="12.75">
      <c r="E546" s="9"/>
      <c r="G546" s="28"/>
      <c r="I546" s="9"/>
    </row>
    <row r="547" spans="5:9" ht="12.75">
      <c r="E547" s="7"/>
      <c r="F547" s="2"/>
      <c r="G547" s="24"/>
      <c r="H547" s="2"/>
      <c r="I547" s="7"/>
    </row>
    <row r="548" spans="1:9" s="2" customFormat="1" ht="12.75">
      <c r="A548" s="2" t="s">
        <v>797</v>
      </c>
      <c r="E548" s="7"/>
      <c r="G548" s="24"/>
      <c r="I548" s="7"/>
    </row>
    <row r="549" ht="12.75">
      <c r="A549" s="2" t="s">
        <v>732</v>
      </c>
    </row>
    <row r="550" spans="2:9" ht="12.75">
      <c r="B550" s="1" t="s">
        <v>735</v>
      </c>
      <c r="C550" s="1" t="s">
        <v>736</v>
      </c>
      <c r="E550" s="6">
        <v>-29975.45</v>
      </c>
      <c r="G550" s="20">
        <v>13500.19</v>
      </c>
      <c r="I550" s="6">
        <v>9675.91</v>
      </c>
    </row>
    <row r="551" spans="2:9" ht="12.75">
      <c r="B551" s="1" t="s">
        <v>930</v>
      </c>
      <c r="C551" s="19" t="s">
        <v>931</v>
      </c>
      <c r="E551" s="6">
        <v>32168.82</v>
      </c>
      <c r="G551" s="20">
        <v>0</v>
      </c>
      <c r="I551" s="6">
        <v>5000</v>
      </c>
    </row>
    <row r="552" spans="2:9" ht="12.75">
      <c r="B552" s="1" t="s">
        <v>737</v>
      </c>
      <c r="C552" s="1" t="s">
        <v>738</v>
      </c>
      <c r="E552" s="6">
        <v>531287.83</v>
      </c>
      <c r="G552" s="20">
        <v>2232751.46</v>
      </c>
      <c r="I552" s="6">
        <v>2038069.62</v>
      </c>
    </row>
    <row r="553" spans="2:9" ht="12.75">
      <c r="B553" s="1" t="s">
        <v>932</v>
      </c>
      <c r="C553" s="19" t="s">
        <v>933</v>
      </c>
      <c r="E553" s="6">
        <v>15490.43</v>
      </c>
      <c r="G553" s="20">
        <v>0</v>
      </c>
      <c r="I553" s="6">
        <v>1003.2</v>
      </c>
    </row>
    <row r="554" spans="2:9" ht="12.75">
      <c r="B554" s="1" t="s">
        <v>934</v>
      </c>
      <c r="C554" s="1" t="s">
        <v>739</v>
      </c>
      <c r="E554" s="6">
        <v>447793.77</v>
      </c>
      <c r="G554" s="20">
        <v>477137.54</v>
      </c>
      <c r="I554" s="6">
        <v>478419.35</v>
      </c>
    </row>
    <row r="555" spans="1:9" ht="12.75">
      <c r="A555" s="1" t="s">
        <v>798</v>
      </c>
      <c r="E555" s="8">
        <f>SUM(E550:E554)</f>
        <v>996765.4</v>
      </c>
      <c r="G555" s="29">
        <f>SUM(G550:G554)</f>
        <v>2723389.19</v>
      </c>
      <c r="I555" s="8">
        <f>SUM(I550:I554)</f>
        <v>2532168.08</v>
      </c>
    </row>
    <row r="556" spans="5:9" ht="12.75">
      <c r="E556" s="8"/>
      <c r="G556" s="29"/>
      <c r="I556" s="8"/>
    </row>
    <row r="557" ht="12.75">
      <c r="A557" s="2" t="s">
        <v>740</v>
      </c>
    </row>
    <row r="558" spans="2:9" ht="12.75">
      <c r="B558" s="1" t="s">
        <v>741</v>
      </c>
      <c r="C558" s="1" t="s">
        <v>742</v>
      </c>
      <c r="E558" s="6">
        <v>215844.17</v>
      </c>
      <c r="G558" s="20">
        <v>199923.19</v>
      </c>
      <c r="I558" s="6">
        <v>203520.61</v>
      </c>
    </row>
    <row r="559" spans="2:9" ht="12.75">
      <c r="B559" s="1" t="s">
        <v>743</v>
      </c>
      <c r="C559" s="1" t="s">
        <v>744</v>
      </c>
      <c r="E559" s="6">
        <v>326031.03</v>
      </c>
      <c r="G559" s="20">
        <v>331956.22</v>
      </c>
      <c r="I559" s="6">
        <v>332402.79</v>
      </c>
    </row>
    <row r="560" spans="2:9" ht="12.75">
      <c r="B560" s="1" t="s">
        <v>745</v>
      </c>
      <c r="C560" s="1" t="s">
        <v>746</v>
      </c>
      <c r="E560" s="6">
        <v>3669911.28</v>
      </c>
      <c r="G560" s="20">
        <v>4014653</v>
      </c>
      <c r="I560" s="6">
        <v>4235068.28</v>
      </c>
    </row>
    <row r="561" spans="2:9" ht="12.75">
      <c r="B561" s="1" t="s">
        <v>747</v>
      </c>
      <c r="C561" s="1" t="s">
        <v>748</v>
      </c>
      <c r="E561" s="6">
        <v>3054496.02</v>
      </c>
      <c r="G561" s="20">
        <v>3420467.59</v>
      </c>
      <c r="I561" s="6">
        <v>3366008.32</v>
      </c>
    </row>
    <row r="562" spans="1:9" ht="12.75">
      <c r="A562" s="1" t="s">
        <v>799</v>
      </c>
      <c r="E562" s="8">
        <f>SUM(E558:E561)</f>
        <v>7266282.5</v>
      </c>
      <c r="G562" s="29">
        <f>SUM(G558:G561)</f>
        <v>7967000</v>
      </c>
      <c r="I562" s="8">
        <f>SUM(I558:I561)</f>
        <v>8137000</v>
      </c>
    </row>
    <row r="563" spans="5:9" ht="12.75">
      <c r="E563" s="8"/>
      <c r="G563" s="29"/>
      <c r="I563" s="8"/>
    </row>
    <row r="564" ht="12.75">
      <c r="A564" s="2" t="s">
        <v>733</v>
      </c>
    </row>
    <row r="565" spans="2:9" ht="12.75">
      <c r="B565" s="1" t="s">
        <v>749</v>
      </c>
      <c r="C565" s="1" t="s">
        <v>750</v>
      </c>
      <c r="E565" s="6">
        <v>46950.45</v>
      </c>
      <c r="G565" s="20">
        <v>56888.55</v>
      </c>
      <c r="I565" s="6">
        <v>57305.9</v>
      </c>
    </row>
    <row r="566" spans="2:9" ht="12.75">
      <c r="B566" s="1" t="s">
        <v>733</v>
      </c>
      <c r="C566" s="1" t="s">
        <v>751</v>
      </c>
      <c r="E566" s="6">
        <v>518964.56</v>
      </c>
      <c r="G566" s="20">
        <v>647028.53</v>
      </c>
      <c r="I566" s="6">
        <v>702318.45</v>
      </c>
    </row>
    <row r="567" spans="2:9" ht="12.75">
      <c r="B567" s="1" t="s">
        <v>752</v>
      </c>
      <c r="C567" s="1" t="s">
        <v>753</v>
      </c>
      <c r="E567" s="6">
        <v>608780.36</v>
      </c>
      <c r="G567" s="20">
        <v>547716.76</v>
      </c>
      <c r="I567" s="6">
        <v>750387.45</v>
      </c>
    </row>
    <row r="568" spans="2:9" ht="12.75">
      <c r="B568" s="1" t="s">
        <v>754</v>
      </c>
      <c r="C568" s="1" t="s">
        <v>755</v>
      </c>
      <c r="E568" s="6">
        <v>50579.27</v>
      </c>
      <c r="G568" s="20">
        <v>53000</v>
      </c>
      <c r="I568" s="6">
        <v>52988.2</v>
      </c>
    </row>
    <row r="569" spans="1:9" ht="12.75">
      <c r="A569" s="1" t="s">
        <v>800</v>
      </c>
      <c r="E569" s="8">
        <f>SUM(E565:E568)</f>
        <v>1225274.6400000001</v>
      </c>
      <c r="G569" s="29">
        <f>SUM(G565:G568)</f>
        <v>1304633.84</v>
      </c>
      <c r="I569" s="8">
        <f>SUM(I565:I568)</f>
        <v>1562999.9999999998</v>
      </c>
    </row>
    <row r="571" ht="12.75">
      <c r="A571" s="2" t="s">
        <v>734</v>
      </c>
    </row>
    <row r="572" spans="2:9" ht="12.75">
      <c r="B572" s="1" t="s">
        <v>734</v>
      </c>
      <c r="C572" s="1" t="s">
        <v>756</v>
      </c>
      <c r="E572" s="6">
        <v>7680707.59</v>
      </c>
      <c r="G572" s="20">
        <v>6521176.97</v>
      </c>
      <c r="I572" s="6">
        <v>7138031.92</v>
      </c>
    </row>
    <row r="574" ht="12.75">
      <c r="A574" s="2" t="s">
        <v>757</v>
      </c>
    </row>
    <row r="575" spans="2:9" ht="12.75">
      <c r="B575" s="1" t="s">
        <v>758</v>
      </c>
      <c r="C575" s="1" t="s">
        <v>759</v>
      </c>
      <c r="E575" s="6">
        <v>37106.68</v>
      </c>
      <c r="G575" s="20">
        <v>255000</v>
      </c>
      <c r="I575" s="6">
        <v>255000</v>
      </c>
    </row>
    <row r="576" spans="2:9" ht="12.75">
      <c r="B576" s="1" t="s">
        <v>760</v>
      </c>
      <c r="C576" s="1" t="s">
        <v>761</v>
      </c>
      <c r="E576" s="6">
        <v>4383.42</v>
      </c>
      <c r="G576" s="20">
        <v>170100</v>
      </c>
      <c r="I576" s="6">
        <v>170100</v>
      </c>
    </row>
    <row r="577" spans="2:9" ht="12.75">
      <c r="B577" s="1" t="s">
        <v>762</v>
      </c>
      <c r="C577" s="1" t="s">
        <v>763</v>
      </c>
      <c r="E577" s="6">
        <v>3757.64</v>
      </c>
      <c r="G577" s="20">
        <v>95700</v>
      </c>
      <c r="I577" s="6">
        <v>95700</v>
      </c>
    </row>
    <row r="578" spans="1:9" ht="12.75">
      <c r="A578" s="1" t="s">
        <v>801</v>
      </c>
      <c r="E578" s="8">
        <f>SUM(E575:E577)</f>
        <v>45247.74</v>
      </c>
      <c r="G578" s="29">
        <f>SUM(G575:G577)</f>
        <v>520800</v>
      </c>
      <c r="I578" s="8">
        <f>SUM(I575:I577)</f>
        <v>520800</v>
      </c>
    </row>
    <row r="580" spans="1:9" s="2" customFormat="1" ht="12.75">
      <c r="A580" s="2" t="s">
        <v>802</v>
      </c>
      <c r="E580" s="9">
        <f>+E578+E572+E569+E562+E555</f>
        <v>17214277.87</v>
      </c>
      <c r="G580" s="28">
        <f>+G578+G572+G569+G562+G555</f>
        <v>19037000</v>
      </c>
      <c r="I580" s="9">
        <f>+I578+I572+I569+I562+I555</f>
        <v>19891000</v>
      </c>
    </row>
    <row r="581" spans="5:9" s="2" customFormat="1" ht="12.75">
      <c r="E581" s="9"/>
      <c r="G581" s="28"/>
      <c r="I581" s="9"/>
    </row>
    <row r="582" spans="5:9" s="2" customFormat="1" ht="12.75">
      <c r="E582" s="9"/>
      <c r="G582" s="28"/>
      <c r="I582" s="9"/>
    </row>
    <row r="583" spans="2:9" ht="12.75">
      <c r="B583" s="4"/>
      <c r="E583" s="7"/>
      <c r="F583" s="2"/>
      <c r="G583" s="24"/>
      <c r="H583" s="2"/>
      <c r="I583" s="7"/>
    </row>
    <row r="584" spans="1:9" s="2" customFormat="1" ht="12.75">
      <c r="A584" s="2" t="s">
        <v>803</v>
      </c>
      <c r="E584" s="9"/>
      <c r="G584" s="28"/>
      <c r="I584" s="9"/>
    </row>
    <row r="585" spans="1:9" s="2" customFormat="1" ht="12.75">
      <c r="A585" s="2" t="s">
        <v>804</v>
      </c>
      <c r="E585" s="9">
        <f>+E580+E544</f>
        <v>214295178.81000003</v>
      </c>
      <c r="G585" s="28">
        <f>+G580+G544</f>
        <v>314642000.00000006</v>
      </c>
      <c r="I585" s="9">
        <f>+I580+I544</f>
        <v>329556999.88</v>
      </c>
    </row>
    <row r="586" spans="5:9" ht="12.75">
      <c r="E586" s="24"/>
      <c r="F586" s="2"/>
      <c r="G586" s="24"/>
      <c r="H586" s="2"/>
      <c r="I586" s="7"/>
    </row>
    <row r="587" ht="12.75">
      <c r="E587" s="20"/>
    </row>
  </sheetData>
  <sheetProtection/>
  <printOptions/>
  <pageMargins left="0.75" right="0.75" top="1" bottom="1" header="0.5" footer="0.5"/>
  <pageSetup firstPageNumber="37" useFirstPageNumber="1" horizontalDpi="600" verticalDpi="600" orientation="portrait" r:id="rId1"/>
  <headerFooter alignWithMargins="0">
    <oddFooter>&amp;C&amp;"Times New Roman,Regular"&amp;P</oddFooter>
  </headerFooter>
  <rowBreaks count="4" manualBreakCount="4">
    <brk id="247" max="255" man="1"/>
    <brk id="343" max="255" man="1"/>
    <brk id="390" max="255" man="1"/>
    <brk id="4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bud_expsmry_pcs_sumytd_fy08.rpt</dc:title>
  <dc:subject/>
  <dc:creator>Crystal Decisions</dc:creator>
  <cp:keywords/>
  <dc:description>Powered by Crystal</dc:description>
  <cp:lastModifiedBy>Network and Computing Support</cp:lastModifiedBy>
  <cp:lastPrinted>2008-06-11T21:46:40Z</cp:lastPrinted>
  <dcterms:created xsi:type="dcterms:W3CDTF">2008-06-05T22:16:50Z</dcterms:created>
  <dcterms:modified xsi:type="dcterms:W3CDTF">2011-08-24T19:47:00Z</dcterms:modified>
  <cp:category/>
  <cp:version/>
  <cp:contentType/>
  <cp:contentStatus/>
</cp:coreProperties>
</file>