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heet1" sheetId="1" r:id="rId1"/>
  </sheets>
  <definedNames>
    <definedName name="_xlnm.Print_Area" localSheetId="0">'Sheet1'!$A$1:$F$497</definedName>
  </definedNames>
  <calcPr fullCalcOnLoad="1"/>
</workbook>
</file>

<file path=xl/sharedStrings.xml><?xml version="1.0" encoding="utf-8"?>
<sst xmlns="http://schemas.openxmlformats.org/spreadsheetml/2006/main" count="726" uniqueCount="720">
  <si>
    <t>2001-02</t>
  </si>
  <si>
    <t>2002-03</t>
  </si>
  <si>
    <t>2003-04</t>
  </si>
  <si>
    <t>EXPENDITURE SUMMARY BY PCS</t>
  </si>
  <si>
    <t>Expenditures</t>
  </si>
  <si>
    <t>Budget</t>
  </si>
  <si>
    <t>EDUCATIONAL &amp; GENERAL</t>
  </si>
  <si>
    <t>INSTRUCTION</t>
  </si>
  <si>
    <t>Gordon Ford College of Business</t>
  </si>
  <si>
    <t>230013</t>
  </si>
  <si>
    <t>Business Graduate Assistants</t>
  </si>
  <si>
    <t>230015</t>
  </si>
  <si>
    <t>Action Agenda - GFCB</t>
  </si>
  <si>
    <t>230101</t>
  </si>
  <si>
    <t>Accounting</t>
  </si>
  <si>
    <t>230102</t>
  </si>
  <si>
    <t>Finance</t>
  </si>
  <si>
    <t>230201</t>
  </si>
  <si>
    <t>Economics</t>
  </si>
  <si>
    <t>230202</t>
  </si>
  <si>
    <t>Marketing</t>
  </si>
  <si>
    <t>230301</t>
  </si>
  <si>
    <t>Information Systems</t>
  </si>
  <si>
    <t>230302</t>
  </si>
  <si>
    <t>Management</t>
  </si>
  <si>
    <t xml:space="preserve">  Total Gordon Ford College of Business</t>
  </si>
  <si>
    <t>College of Education</t>
  </si>
  <si>
    <t>240103</t>
  </si>
  <si>
    <t>Education Graduate Assistants</t>
  </si>
  <si>
    <t>240151</t>
  </si>
  <si>
    <t>Action Agenda - CEBS</t>
  </si>
  <si>
    <t>240201</t>
  </si>
  <si>
    <t>Ed. Admin., Leadership &amp; Research</t>
  </si>
  <si>
    <t>240301</t>
  </si>
  <si>
    <t>Consumer &amp; Family Sciences</t>
  </si>
  <si>
    <t>240401</t>
  </si>
  <si>
    <t>Physical Education &amp; Recreation</t>
  </si>
  <si>
    <t>240501</t>
  </si>
  <si>
    <t>Psychology</t>
  </si>
  <si>
    <t>240601</t>
  </si>
  <si>
    <t>Curriculum &amp; Instruction</t>
  </si>
  <si>
    <t>240701</t>
  </si>
  <si>
    <t>Middle Grades &amp; Secondary</t>
  </si>
  <si>
    <t>240801</t>
  </si>
  <si>
    <t>Special Instructional Programs</t>
  </si>
  <si>
    <t>240901</t>
  </si>
  <si>
    <t>Teacher Services</t>
  </si>
  <si>
    <t>241001</t>
  </si>
  <si>
    <t>Military Science</t>
  </si>
  <si>
    <t>241701</t>
  </si>
  <si>
    <t>Counseling and Student Affairs</t>
  </si>
  <si>
    <t xml:space="preserve">  Total College of Education</t>
  </si>
  <si>
    <t>Potter College</t>
  </si>
  <si>
    <t>201301</t>
  </si>
  <si>
    <t>Study Tour Program</t>
  </si>
  <si>
    <t>250103</t>
  </si>
  <si>
    <t>Potter College Graduate Assistants</t>
  </si>
  <si>
    <t>250152</t>
  </si>
  <si>
    <t>Action Agenda - PCAHSS</t>
  </si>
  <si>
    <t>250201</t>
  </si>
  <si>
    <t>Art</t>
  </si>
  <si>
    <t>250301</t>
  </si>
  <si>
    <t>Communication</t>
  </si>
  <si>
    <t>250401</t>
  </si>
  <si>
    <t>English</t>
  </si>
  <si>
    <t>250501</t>
  </si>
  <si>
    <t>Mod. Lang &amp; Intercultural Studies</t>
  </si>
  <si>
    <t>250601</t>
  </si>
  <si>
    <t>History</t>
  </si>
  <si>
    <t>250701</t>
  </si>
  <si>
    <t>Journalism &amp; Broadcasting</t>
  </si>
  <si>
    <t>250703</t>
  </si>
  <si>
    <t>21st Century Media - POD</t>
  </si>
  <si>
    <t>250706</t>
  </si>
  <si>
    <t>Image West</t>
  </si>
  <si>
    <t>250801</t>
  </si>
  <si>
    <t>Music</t>
  </si>
  <si>
    <t>250901</t>
  </si>
  <si>
    <t>Philosophy &amp; Religion</t>
  </si>
  <si>
    <t>251001</t>
  </si>
  <si>
    <t>Sociology</t>
  </si>
  <si>
    <t>251101</t>
  </si>
  <si>
    <t>Theatre &amp; Dance</t>
  </si>
  <si>
    <t>251201</t>
  </si>
  <si>
    <t>Political Science</t>
  </si>
  <si>
    <t>251202</t>
  </si>
  <si>
    <t>African American Studies</t>
  </si>
  <si>
    <t>290201</t>
  </si>
  <si>
    <t>Communication/Broadcasting ETV Lab</t>
  </si>
  <si>
    <t xml:space="preserve">  Total Potter College</t>
  </si>
  <si>
    <t>Ogden College</t>
  </si>
  <si>
    <t>260103</t>
  </si>
  <si>
    <t>Ogden College Graduate Assistants</t>
  </si>
  <si>
    <t>260104</t>
  </si>
  <si>
    <t>Action Agenda - OCSE</t>
  </si>
  <si>
    <t>260201</t>
  </si>
  <si>
    <t>Agriculture</t>
  </si>
  <si>
    <t>260202</t>
  </si>
  <si>
    <t>Leaf Composting-Scholarships</t>
  </si>
  <si>
    <t>260203</t>
  </si>
  <si>
    <t>Agriculture Mechanics</t>
  </si>
  <si>
    <t>260401</t>
  </si>
  <si>
    <t>Biology</t>
  </si>
  <si>
    <t>260501</t>
  </si>
  <si>
    <t>Chemistry</t>
  </si>
  <si>
    <t>260601</t>
  </si>
  <si>
    <t>Geography &amp; Geology</t>
  </si>
  <si>
    <t>260603</t>
  </si>
  <si>
    <t>Action Agenda - GIS</t>
  </si>
  <si>
    <t>260801</t>
  </si>
  <si>
    <t>Architect &amp; Manufacturing Sciences</t>
  </si>
  <si>
    <t>260901</t>
  </si>
  <si>
    <t>Mathematics</t>
  </si>
  <si>
    <t>261101</t>
  </si>
  <si>
    <t>Physics &amp; Astronomy</t>
  </si>
  <si>
    <t>261301</t>
  </si>
  <si>
    <t>Computer Science</t>
  </si>
  <si>
    <t>261401</t>
  </si>
  <si>
    <t>Engineering</t>
  </si>
  <si>
    <t xml:space="preserve">  Total Ogden College</t>
  </si>
  <si>
    <t>College of Health &amp; Human Services</t>
  </si>
  <si>
    <t>265102</t>
  </si>
  <si>
    <t>CHHS Graduate Assistants</t>
  </si>
  <si>
    <t>265104</t>
  </si>
  <si>
    <t>Action Agenda - CHHS</t>
  </si>
  <si>
    <t>265201</t>
  </si>
  <si>
    <t>Public Health</t>
  </si>
  <si>
    <t>265301</t>
  </si>
  <si>
    <t>Nursing</t>
  </si>
  <si>
    <t>265401</t>
  </si>
  <si>
    <t>Social Work</t>
  </si>
  <si>
    <t>265402</t>
  </si>
  <si>
    <t>Allied Health - Dental Hygiene</t>
  </si>
  <si>
    <t>265403</t>
  </si>
  <si>
    <t>Dental Hygiene Student Material</t>
  </si>
  <si>
    <t>265501</t>
  </si>
  <si>
    <t>Area Health Education Systems</t>
  </si>
  <si>
    <t>265601</t>
  </si>
  <si>
    <t>Communication Disorders</t>
  </si>
  <si>
    <t xml:space="preserve">  Total College of Health &amp; Human Services</t>
  </si>
  <si>
    <t>Other General Academic Instruction</t>
  </si>
  <si>
    <t>101101</t>
  </si>
  <si>
    <t>Instruction Contingency</t>
  </si>
  <si>
    <t>200021</t>
  </si>
  <si>
    <t>200022</t>
  </si>
  <si>
    <t>Instructional Activities-Misc</t>
  </si>
  <si>
    <t>200029</t>
  </si>
  <si>
    <t>Teaching &amp; Research Equipment</t>
  </si>
  <si>
    <t>200030</t>
  </si>
  <si>
    <t>Action Agenda Fund</t>
  </si>
  <si>
    <t>200402</t>
  </si>
  <si>
    <t>Institutional Accountability</t>
  </si>
  <si>
    <t>210101</t>
  </si>
  <si>
    <t>Honors Program</t>
  </si>
  <si>
    <t>210102</t>
  </si>
  <si>
    <t>University College</t>
  </si>
  <si>
    <t>220301</t>
  </si>
  <si>
    <t>Distance Learning Program</t>
  </si>
  <si>
    <t>220401</t>
  </si>
  <si>
    <t>Distributed Learning</t>
  </si>
  <si>
    <t>220402</t>
  </si>
  <si>
    <t>Distributed Learning (NYCD)</t>
  </si>
  <si>
    <t>220601</t>
  </si>
  <si>
    <t>Extended Campus-Elizabethtown</t>
  </si>
  <si>
    <t>220701</t>
  </si>
  <si>
    <t>Extended Campus-Glasgow</t>
  </si>
  <si>
    <t>220801</t>
  </si>
  <si>
    <t>Extended Campus-Owensboro</t>
  </si>
  <si>
    <t>265406</t>
  </si>
  <si>
    <t>Action Agenda - Social Work</t>
  </si>
  <si>
    <t>280101</t>
  </si>
  <si>
    <t>Dean Community College</t>
  </si>
  <si>
    <t>280201</t>
  </si>
  <si>
    <t>Healthcare Information Systems</t>
  </si>
  <si>
    <t>Other General Academic Instruction (Continued)</t>
  </si>
  <si>
    <t>280203</t>
  </si>
  <si>
    <t>Rural Allied Health &amp; Nursing</t>
  </si>
  <si>
    <t>280204</t>
  </si>
  <si>
    <t>Associate Degree Nursing Program</t>
  </si>
  <si>
    <t>280208</t>
  </si>
  <si>
    <t>Action Agenda - BGCC</t>
  </si>
  <si>
    <t>290102</t>
  </si>
  <si>
    <t>Faculty Computer Replacement</t>
  </si>
  <si>
    <t>290202</t>
  </si>
  <si>
    <t>Interactive Television</t>
  </si>
  <si>
    <t>290403</t>
  </si>
  <si>
    <t>Student Technology</t>
  </si>
  <si>
    <t xml:space="preserve">  Total Other General Academic Instruction</t>
  </si>
  <si>
    <t>Preparation &amp; Adult Basic Education</t>
  </si>
  <si>
    <t>220201</t>
  </si>
  <si>
    <t>Correspondence Studies Office</t>
  </si>
  <si>
    <t>Special Sessions Instruction</t>
  </si>
  <si>
    <t>200023</t>
  </si>
  <si>
    <t>Summer School</t>
  </si>
  <si>
    <t>Other Instruction</t>
  </si>
  <si>
    <t>140100</t>
  </si>
  <si>
    <t>Conferences &amp; Workshops - Budget</t>
  </si>
  <si>
    <t>200600</t>
  </si>
  <si>
    <t>Sponsored Programs - Instruction</t>
  </si>
  <si>
    <t>500011</t>
  </si>
  <si>
    <t>Restricted Budget- Instruction</t>
  </si>
  <si>
    <t xml:space="preserve">  Total Other Instruction </t>
  </si>
  <si>
    <t>Community Education</t>
  </si>
  <si>
    <t>200101</t>
  </si>
  <si>
    <t>Conference Center</t>
  </si>
  <si>
    <t>TOTAL INSTRUCTION</t>
  </si>
  <si>
    <t>RESEARCH</t>
  </si>
  <si>
    <t>200013</t>
  </si>
  <si>
    <t>F&amp;A - Academic Affairs</t>
  </si>
  <si>
    <t>200700</t>
  </si>
  <si>
    <t>Sponsored Programs - Research</t>
  </si>
  <si>
    <t>222100</t>
  </si>
  <si>
    <t>Faculty Research</t>
  </si>
  <si>
    <t>250403</t>
  </si>
  <si>
    <t>Robert Penn Warren Journal</t>
  </si>
  <si>
    <t>250404</t>
  </si>
  <si>
    <t>Victorian Newsletter</t>
  </si>
  <si>
    <t>250503</t>
  </si>
  <si>
    <t>Southern Folklore Journal</t>
  </si>
  <si>
    <t>262201</t>
  </si>
  <si>
    <t>Ogden Water Lab</t>
  </si>
  <si>
    <t>262301</t>
  </si>
  <si>
    <t>Ag Research &amp; Ed Complex Prof Serv</t>
  </si>
  <si>
    <t>262401</t>
  </si>
  <si>
    <t>Biodiversity Center Prof Services</t>
  </si>
  <si>
    <t>262403</t>
  </si>
  <si>
    <t>Biotechnology Center Prof Services</t>
  </si>
  <si>
    <t>262501</t>
  </si>
  <si>
    <t>Combustion Lab Center Prof Services</t>
  </si>
  <si>
    <t>262701</t>
  </si>
  <si>
    <t>Cave &amp; Karst Center Prof Services</t>
  </si>
  <si>
    <t>262703</t>
  </si>
  <si>
    <t>Kentucky Climate Center Prof Serv</t>
  </si>
  <si>
    <t>262801</t>
  </si>
  <si>
    <t>Rural Health Institute Prof Service</t>
  </si>
  <si>
    <t>262804</t>
  </si>
  <si>
    <t>Enviro Health &amp; Safety Res Prof Ser</t>
  </si>
  <si>
    <t>262901</t>
  </si>
  <si>
    <t>Arch &amp; Manufacturing Prof Services</t>
  </si>
  <si>
    <t>263101</t>
  </si>
  <si>
    <t>Scott Center Professional Services</t>
  </si>
  <si>
    <t>263102</t>
  </si>
  <si>
    <t>Control Systems Prof Services</t>
  </si>
  <si>
    <t>263103</t>
  </si>
  <si>
    <t>Machine Conditioning Ctr Prof Serv</t>
  </si>
  <si>
    <t>500012</t>
  </si>
  <si>
    <t>Restricted Budget- Research</t>
  </si>
  <si>
    <t>TOTAL RESEARCH</t>
  </si>
  <si>
    <t>PUBLIC SERVICE</t>
  </si>
  <si>
    <t>Community Service</t>
  </si>
  <si>
    <t>200025</t>
  </si>
  <si>
    <t>Programs of Distinction</t>
  </si>
  <si>
    <t>200102</t>
  </si>
  <si>
    <t>Center for Training &amp; Development</t>
  </si>
  <si>
    <t>240702</t>
  </si>
  <si>
    <t>Center for Gifted Studies</t>
  </si>
  <si>
    <t>240703</t>
  </si>
  <si>
    <t>Math, Science &amp; Environmental Ed</t>
  </si>
  <si>
    <t>240705</t>
  </si>
  <si>
    <t>Ky Science &amp; Math Academy</t>
  </si>
  <si>
    <t>241601</t>
  </si>
  <si>
    <t>Center of Excellence</t>
  </si>
  <si>
    <t>250151</t>
  </si>
  <si>
    <t>Campus Cultural Enhancement</t>
  </si>
  <si>
    <t>260205</t>
  </si>
  <si>
    <t>Agricultural Exposition Center</t>
  </si>
  <si>
    <t>260505</t>
  </si>
  <si>
    <t>Coal Science Center</t>
  </si>
  <si>
    <t>261103</t>
  </si>
  <si>
    <t>Hardin Planetarium</t>
  </si>
  <si>
    <t>262203</t>
  </si>
  <si>
    <t>Water Resource Prof Services</t>
  </si>
  <si>
    <t>265202</t>
  </si>
  <si>
    <t>Ky EMS Academy</t>
  </si>
  <si>
    <t>310201</t>
  </si>
  <si>
    <t>Camp Big Red</t>
  </si>
  <si>
    <t xml:space="preserve">  Total Community Service</t>
  </si>
  <si>
    <t>Public Broadcasting Services</t>
  </si>
  <si>
    <t>290203</t>
  </si>
  <si>
    <t>Public Radio Services</t>
  </si>
  <si>
    <t>290204</t>
  </si>
  <si>
    <t>FM Radio Network</t>
  </si>
  <si>
    <t xml:space="preserve">  Total Public Broadcasting Services</t>
  </si>
  <si>
    <t>Other Public Service</t>
  </si>
  <si>
    <t>200103</t>
  </si>
  <si>
    <t>Economic Development Institute</t>
  </si>
  <si>
    <t>200800</t>
  </si>
  <si>
    <t>Sponsored Programs - Public Service</t>
  </si>
  <si>
    <t>241401</t>
  </si>
  <si>
    <t>Child Care</t>
  </si>
  <si>
    <t>241402</t>
  </si>
  <si>
    <t>Training/Technical Assistance Svcs</t>
  </si>
  <si>
    <t>500013</t>
  </si>
  <si>
    <t>Restricted Budget- Public Service</t>
  </si>
  <si>
    <t xml:space="preserve">  Total Other Public Service</t>
  </si>
  <si>
    <t>TOTAL PUBLIC SERVICE</t>
  </si>
  <si>
    <t>LIBRARY</t>
  </si>
  <si>
    <t>270101</t>
  </si>
  <si>
    <t>Libraries</t>
  </si>
  <si>
    <t>270201</t>
  </si>
  <si>
    <t>Library Special Collections</t>
  </si>
  <si>
    <t>270202</t>
  </si>
  <si>
    <t>Kentucky Library &amp; Museum</t>
  </si>
  <si>
    <t>270203</t>
  </si>
  <si>
    <t>Extended Campus Library Operations</t>
  </si>
  <si>
    <t>500014</t>
  </si>
  <si>
    <t>Restricted Budget- Libraries</t>
  </si>
  <si>
    <t>TOTAL LIBRARY</t>
  </si>
  <si>
    <t>ACADEMIC SUPPORT</t>
  </si>
  <si>
    <t>Museum and Galleries</t>
  </si>
  <si>
    <t>270205</t>
  </si>
  <si>
    <t>Museum Store</t>
  </si>
  <si>
    <t>Educational Media Services</t>
  </si>
  <si>
    <t>Student Radio</t>
  </si>
  <si>
    <t>200505</t>
  </si>
  <si>
    <t>Action Agenda - Western Scholar</t>
  </si>
  <si>
    <t>290205</t>
  </si>
  <si>
    <t>Educational Television Services</t>
  </si>
  <si>
    <t>Educational Media Services (Continued)</t>
  </si>
  <si>
    <t>290206</t>
  </si>
  <si>
    <t>Campus Radio Station</t>
  </si>
  <si>
    <t>290207</t>
  </si>
  <si>
    <t>ETV Proposed Programming</t>
  </si>
  <si>
    <t>290402</t>
  </si>
  <si>
    <t>Academic Technology</t>
  </si>
  <si>
    <t xml:space="preserve">  Total Educational Media Services</t>
  </si>
  <si>
    <t>Academic Computing</t>
  </si>
  <si>
    <t>290301</t>
  </si>
  <si>
    <t>Academic Support-Microcomputing</t>
  </si>
  <si>
    <t>Ancillary Support</t>
  </si>
  <si>
    <t>260209</t>
  </si>
  <si>
    <t>Farm</t>
  </si>
  <si>
    <t>Academic Administration</t>
  </si>
  <si>
    <t>200201</t>
  </si>
  <si>
    <t>Center for Teaching &amp; Learning</t>
  </si>
  <si>
    <t>200501</t>
  </si>
  <si>
    <t>Sponsored Programs</t>
  </si>
  <si>
    <t>200502</t>
  </si>
  <si>
    <t>F&amp;A - Sponsored Programs</t>
  </si>
  <si>
    <t>201302</t>
  </si>
  <si>
    <t>International Programs &amp; Projects</t>
  </si>
  <si>
    <t>210103</t>
  </si>
  <si>
    <t>Academic Advising</t>
  </si>
  <si>
    <t>210402</t>
  </si>
  <si>
    <t>OAR</t>
  </si>
  <si>
    <t>220101</t>
  </si>
  <si>
    <t>Dean Graduate Study/Res/Ext Campus</t>
  </si>
  <si>
    <t>220501</t>
  </si>
  <si>
    <t>Women's Studies</t>
  </si>
  <si>
    <t>230011</t>
  </si>
  <si>
    <t>Dean Gordon Ford College Business</t>
  </si>
  <si>
    <t>240101</t>
  </si>
  <si>
    <t>Dean College of Education</t>
  </si>
  <si>
    <t>250101</t>
  </si>
  <si>
    <t>Dean Potter College</t>
  </si>
  <si>
    <t>260101</t>
  </si>
  <si>
    <t>Dean Ogden College</t>
  </si>
  <si>
    <t>265101</t>
  </si>
  <si>
    <t>Dean CHHS</t>
  </si>
  <si>
    <t xml:space="preserve">  Total Academic Administration</t>
  </si>
  <si>
    <t>Other Academic Support</t>
  </si>
  <si>
    <t>200506</t>
  </si>
  <si>
    <t>F&amp;A - Incentive Fund</t>
  </si>
  <si>
    <t>200507</t>
  </si>
  <si>
    <t>F&amp;A - Intellectual Property</t>
  </si>
  <si>
    <t xml:space="preserve">  Total Other Academic Support</t>
  </si>
  <si>
    <t>TOTAL ACADEMIC SUPPORT</t>
  </si>
  <si>
    <t>STUDENT SERVICE</t>
  </si>
  <si>
    <t>Student Service Administration</t>
  </si>
  <si>
    <t>210105</t>
  </si>
  <si>
    <t>Commencement</t>
  </si>
  <si>
    <t>300209</t>
  </si>
  <si>
    <t>Action Agenda - ADA</t>
  </si>
  <si>
    <t>310011</t>
  </si>
  <si>
    <t>Dean Student Life</t>
  </si>
  <si>
    <t>380201</t>
  </si>
  <si>
    <t>Student Spirit Groups</t>
  </si>
  <si>
    <t xml:space="preserve">  Total Student Service Administration</t>
  </si>
  <si>
    <t>Social and Cultural Development</t>
  </si>
  <si>
    <t>200301</t>
  </si>
  <si>
    <t>Student Publications</t>
  </si>
  <si>
    <t>200302</t>
  </si>
  <si>
    <t>College Heights Herald</t>
  </si>
  <si>
    <t>200303</t>
  </si>
  <si>
    <t>Talisman</t>
  </si>
  <si>
    <t>250305</t>
  </si>
  <si>
    <t>Forensics - POD</t>
  </si>
  <si>
    <t>251103</t>
  </si>
  <si>
    <t>Western Players</t>
  </si>
  <si>
    <t>Social and Cultural Development (Continued)</t>
  </si>
  <si>
    <t>251104</t>
  </si>
  <si>
    <t>Play Production</t>
  </si>
  <si>
    <t>260210</t>
  </si>
  <si>
    <t>Ag Student Group Activities</t>
  </si>
  <si>
    <t>300208</t>
  </si>
  <si>
    <t>Disabled Student Services</t>
  </si>
  <si>
    <t>310102</t>
  </si>
  <si>
    <t>Student Government Association</t>
  </si>
  <si>
    <t>310103</t>
  </si>
  <si>
    <t>Student Activity ,Org &amp; Leadership</t>
  </si>
  <si>
    <t>310104</t>
  </si>
  <si>
    <t>Campus Activity Board</t>
  </si>
  <si>
    <t>310202</t>
  </si>
  <si>
    <t>Intramural Sports Complex</t>
  </si>
  <si>
    <t>310203</t>
  </si>
  <si>
    <t>Intramural/Recreational Sports</t>
  </si>
  <si>
    <t>310204</t>
  </si>
  <si>
    <t>Pro-Shop/Outdoor Rental</t>
  </si>
  <si>
    <t>310205</t>
  </si>
  <si>
    <t>Health &amp; Fitness Lab</t>
  </si>
  <si>
    <t xml:space="preserve">  Total Social and Cultural Development</t>
  </si>
  <si>
    <t>Counseling and Career Guidance</t>
  </si>
  <si>
    <t>310115</t>
  </si>
  <si>
    <t>Career Services Center</t>
  </si>
  <si>
    <t>Financial Assistance Administration</t>
  </si>
  <si>
    <t>210201</t>
  </si>
  <si>
    <t>Student Financial Assistance</t>
  </si>
  <si>
    <t>Student Health Services</t>
  </si>
  <si>
    <t>300207</t>
  </si>
  <si>
    <t>Health Services</t>
  </si>
  <si>
    <t>310105</t>
  </si>
  <si>
    <t>Counseling Services</t>
  </si>
  <si>
    <t>Total Student Health Services</t>
  </si>
  <si>
    <t>Intercollegiate Athletics</t>
  </si>
  <si>
    <t>370101</t>
  </si>
  <si>
    <t>Director of Athletics</t>
  </si>
  <si>
    <t>370201</t>
  </si>
  <si>
    <t>Men's Football</t>
  </si>
  <si>
    <t>370202</t>
  </si>
  <si>
    <t>Men's Basketball</t>
  </si>
  <si>
    <t>370203</t>
  </si>
  <si>
    <t>Men's Baseball</t>
  </si>
  <si>
    <t>370204</t>
  </si>
  <si>
    <t>Men's Track &amp; Field</t>
  </si>
  <si>
    <t>370205</t>
  </si>
  <si>
    <t>Men's Tennis</t>
  </si>
  <si>
    <t>370206</t>
  </si>
  <si>
    <t>Men's Golf</t>
  </si>
  <si>
    <t>370207</t>
  </si>
  <si>
    <t>Men's Swimming</t>
  </si>
  <si>
    <t>370208</t>
  </si>
  <si>
    <t>Men's Soccer</t>
  </si>
  <si>
    <t>370301</t>
  </si>
  <si>
    <t>Women's Basketball</t>
  </si>
  <si>
    <t>370302</t>
  </si>
  <si>
    <t>Women's Golf</t>
  </si>
  <si>
    <t>370303</t>
  </si>
  <si>
    <t>Women's Tennis</t>
  </si>
  <si>
    <t>370304</t>
  </si>
  <si>
    <t>Women's Track &amp; Field</t>
  </si>
  <si>
    <t>370305</t>
  </si>
  <si>
    <t>Women's Volleyball</t>
  </si>
  <si>
    <t>370306</t>
  </si>
  <si>
    <t>Women's Swimming</t>
  </si>
  <si>
    <t>370307</t>
  </si>
  <si>
    <t>Women's Softball</t>
  </si>
  <si>
    <t>370308</t>
  </si>
  <si>
    <t>Women's Soccer</t>
  </si>
  <si>
    <t>370401</t>
  </si>
  <si>
    <t>Athletic Facilities</t>
  </si>
  <si>
    <t>370402</t>
  </si>
  <si>
    <t>Athletic Marketing</t>
  </si>
  <si>
    <t>370404</t>
  </si>
  <si>
    <t>Cheerleader/Topperettes</t>
  </si>
  <si>
    <t>370405</t>
  </si>
  <si>
    <t>Strength &amp; Conditioning</t>
  </si>
  <si>
    <t>370407</t>
  </si>
  <si>
    <t>Athletic Trainer</t>
  </si>
  <si>
    <t>370409</t>
  </si>
  <si>
    <t>Sports Information</t>
  </si>
  <si>
    <t>370501</t>
  </si>
  <si>
    <t>Title IX Compliance</t>
  </si>
  <si>
    <t>Diddle Debt</t>
  </si>
  <si>
    <t xml:space="preserve">  Total Intercollegiate Athletics</t>
  </si>
  <si>
    <t>Student Recruitment Adm &amp; Records</t>
  </si>
  <si>
    <t>210100</t>
  </si>
  <si>
    <t>Enrollment Management</t>
  </si>
  <si>
    <t>210301</t>
  </si>
  <si>
    <t>Registrar's Office</t>
  </si>
  <si>
    <t>210401</t>
  </si>
  <si>
    <t>Admissions Office</t>
  </si>
  <si>
    <t>310302</t>
  </si>
  <si>
    <t>Office of Diversity Programs</t>
  </si>
  <si>
    <t xml:space="preserve">  Total Student Recruitment Adm &amp; Records</t>
  </si>
  <si>
    <t>Other Student Services</t>
  </si>
  <si>
    <t>310207</t>
  </si>
  <si>
    <t>Preston Center Camps</t>
  </si>
  <si>
    <t>310304</t>
  </si>
  <si>
    <t>Ky Equal Opportunity</t>
  </si>
  <si>
    <t>370412</t>
  </si>
  <si>
    <t>Unitrust Men's Football</t>
  </si>
  <si>
    <t xml:space="preserve">  Total Other Student Services</t>
  </si>
  <si>
    <t>TOTAL STUDENT SERVICES</t>
  </si>
  <si>
    <t>INSTITUTIONAL SUPPORT</t>
  </si>
  <si>
    <t>Executive Management</t>
  </si>
  <si>
    <t>100200</t>
  </si>
  <si>
    <t>Board of Regents</t>
  </si>
  <si>
    <t>100300</t>
  </si>
  <si>
    <t>President's Office</t>
  </si>
  <si>
    <t>100400</t>
  </si>
  <si>
    <t>President's Home</t>
  </si>
  <si>
    <t>100600</t>
  </si>
  <si>
    <t>Staff Council</t>
  </si>
  <si>
    <t>101011</t>
  </si>
  <si>
    <t>Chief Financial Officer</t>
  </si>
  <si>
    <t>200011</t>
  </si>
  <si>
    <t>Provost/VP Academic Affairs</t>
  </si>
  <si>
    <t>200027</t>
  </si>
  <si>
    <t>University Senate</t>
  </si>
  <si>
    <t>200401</t>
  </si>
  <si>
    <t>Institutional Research</t>
  </si>
  <si>
    <t>290101</t>
  </si>
  <si>
    <t>VP for Information Technology</t>
  </si>
  <si>
    <t>300101</t>
  </si>
  <si>
    <t>VP Student Affairs</t>
  </si>
  <si>
    <t>350011</t>
  </si>
  <si>
    <t>VP Institutional Advancement</t>
  </si>
  <si>
    <t>360101</t>
  </si>
  <si>
    <t>General Counsel</t>
  </si>
  <si>
    <t>380102</t>
  </si>
  <si>
    <t>Board of Advisors</t>
  </si>
  <si>
    <t>Total Executive Management</t>
  </si>
  <si>
    <t>Fiscal Operations</t>
  </si>
  <si>
    <t>102001</t>
  </si>
  <si>
    <t>103101</t>
  </si>
  <si>
    <t>Controller</t>
  </si>
  <si>
    <t>360201</t>
  </si>
  <si>
    <t>Internal Auditor</t>
  </si>
  <si>
    <t xml:space="preserve">  Total Fiscal Operations</t>
  </si>
  <si>
    <t>General Administrative Services</t>
  </si>
  <si>
    <t>103102</t>
  </si>
  <si>
    <t>Risk Management</t>
  </si>
  <si>
    <t>103106</t>
  </si>
  <si>
    <t>College Heights Foundation</t>
  </si>
  <si>
    <t>300201</t>
  </si>
  <si>
    <t>Equal Opportunity/ADA Compliance</t>
  </si>
  <si>
    <t>300204</t>
  </si>
  <si>
    <t>Human Resources</t>
  </si>
  <si>
    <t>300211</t>
  </si>
  <si>
    <t>Parking &amp; Transportation Fee</t>
  </si>
  <si>
    <t>370408</t>
  </si>
  <si>
    <t>Ticket Manager</t>
  </si>
  <si>
    <t xml:space="preserve">  Total General Administrative Services</t>
  </si>
  <si>
    <t>Logistical Services</t>
  </si>
  <si>
    <t>103103</t>
  </si>
  <si>
    <t>Purchasing</t>
  </si>
  <si>
    <t>200026</t>
  </si>
  <si>
    <t>Faculty House</t>
  </si>
  <si>
    <t>300202</t>
  </si>
  <si>
    <t>Police</t>
  </si>
  <si>
    <t>320210</t>
  </si>
  <si>
    <t>Transportation Services</t>
  </si>
  <si>
    <t>320211</t>
  </si>
  <si>
    <t>Shuttle Service</t>
  </si>
  <si>
    <t>320402</t>
  </si>
  <si>
    <t>Postal Services</t>
  </si>
  <si>
    <t xml:space="preserve">  Total Logistical Services</t>
  </si>
  <si>
    <t>University Relations &amp; Development</t>
  </si>
  <si>
    <t>350103</t>
  </si>
  <si>
    <t>Development Major Gifts</t>
  </si>
  <si>
    <t>350104</t>
  </si>
  <si>
    <t>Alumni Relations</t>
  </si>
  <si>
    <t>350105</t>
  </si>
  <si>
    <t>Annual Fund</t>
  </si>
  <si>
    <t>350107</t>
  </si>
  <si>
    <t>Development-Fiscal Services</t>
  </si>
  <si>
    <t>350108</t>
  </si>
  <si>
    <t>Donor Relations</t>
  </si>
  <si>
    <t>350109</t>
  </si>
  <si>
    <t>Planned Giving</t>
  </si>
  <si>
    <t>350110</t>
  </si>
  <si>
    <t>Advancement Services</t>
  </si>
  <si>
    <t>380101</t>
  </si>
  <si>
    <t>University Relations</t>
  </si>
  <si>
    <t>380202</t>
  </si>
  <si>
    <t>Special Events</t>
  </si>
  <si>
    <t>380203</t>
  </si>
  <si>
    <t>Special Events-Institutional</t>
  </si>
  <si>
    <t xml:space="preserve">  Total University Relations &amp; Development</t>
  </si>
  <si>
    <t>Administrative Computing Support</t>
  </si>
  <si>
    <t>290501</t>
  </si>
  <si>
    <t>Administrative Computing Services</t>
  </si>
  <si>
    <t>Other Institutional Support</t>
  </si>
  <si>
    <t>101103</t>
  </si>
  <si>
    <t>Institutional Contingency</t>
  </si>
  <si>
    <t>101104</t>
  </si>
  <si>
    <t>General Institutional Expenses</t>
  </si>
  <si>
    <t>103109</t>
  </si>
  <si>
    <t>Staff Benefits-Undistributed</t>
  </si>
  <si>
    <t>200028</t>
  </si>
  <si>
    <t>Women's Alliance</t>
  </si>
  <si>
    <t>380205</t>
  </si>
  <si>
    <t>Governmental Relations</t>
  </si>
  <si>
    <t xml:space="preserve">  Total Other Institutional Support</t>
  </si>
  <si>
    <t>TOTAL INSTITUTIONAL SUPPORT</t>
  </si>
  <si>
    <t>OPERATION AND MAINTENANCE OF PLANT</t>
  </si>
  <si>
    <t>101106</t>
  </si>
  <si>
    <t>Physical Plant Facilities</t>
  </si>
  <si>
    <t>101107</t>
  </si>
  <si>
    <t>Classroom Improvements</t>
  </si>
  <si>
    <t>101113</t>
  </si>
  <si>
    <t>Deferred Maintenance Matching Fund</t>
  </si>
  <si>
    <t>260211</t>
  </si>
  <si>
    <t>Farm Maintenance</t>
  </si>
  <si>
    <t>290302</t>
  </si>
  <si>
    <t>Network Computing</t>
  </si>
  <si>
    <t>290303</t>
  </si>
  <si>
    <t>Residential Long Distance Resale</t>
  </si>
  <si>
    <t>290304</t>
  </si>
  <si>
    <t>Telecommunications</t>
  </si>
  <si>
    <t>300203</t>
  </si>
  <si>
    <t>Environmental Health &amp; Safety</t>
  </si>
  <si>
    <t>OPERATION AND MAINTENANCE OF PLANT (Continued)</t>
  </si>
  <si>
    <t>300205</t>
  </si>
  <si>
    <t>Parking &amp; Traffic Improvements</t>
  </si>
  <si>
    <t>320201</t>
  </si>
  <si>
    <t>Facilities Management</t>
  </si>
  <si>
    <t>320202</t>
  </si>
  <si>
    <t>Facilities Fiscal Services</t>
  </si>
  <si>
    <t>320203</t>
  </si>
  <si>
    <t>Building Services</t>
  </si>
  <si>
    <t>320204</t>
  </si>
  <si>
    <t>Maintenance Services</t>
  </si>
  <si>
    <t>320205</t>
  </si>
  <si>
    <t>Utilities</t>
  </si>
  <si>
    <t>320206</t>
  </si>
  <si>
    <t>Campus Services</t>
  </si>
  <si>
    <t>320207</t>
  </si>
  <si>
    <t>Stockroom Services</t>
  </si>
  <si>
    <t>320208</t>
  </si>
  <si>
    <t>HVAC Services</t>
  </si>
  <si>
    <t>320212</t>
  </si>
  <si>
    <t>The Center</t>
  </si>
  <si>
    <t>320301</t>
  </si>
  <si>
    <t>Renovation/Construction Proj</t>
  </si>
  <si>
    <t>320302</t>
  </si>
  <si>
    <t>Construction Management</t>
  </si>
  <si>
    <t>TOTAL OPERATION AND MAINTENANCE OF PLANT</t>
  </si>
  <si>
    <t>STUDENT FINANCIAL AID</t>
  </si>
  <si>
    <t>Scholarships</t>
  </si>
  <si>
    <t>102002</t>
  </si>
  <si>
    <t>Scholarship - Mandated</t>
  </si>
  <si>
    <t>210202</t>
  </si>
  <si>
    <t>Scholarships - Institutional</t>
  </si>
  <si>
    <t xml:space="preserve">  Total Scholarships</t>
  </si>
  <si>
    <t>Fellowships</t>
  </si>
  <si>
    <t>220901</t>
  </si>
  <si>
    <t>Fellowships-Institutional</t>
  </si>
  <si>
    <t>Other Student Financial Assistance</t>
  </si>
  <si>
    <t>500018</t>
  </si>
  <si>
    <t>Restricted Budget- Student Fin Aid</t>
  </si>
  <si>
    <t>501103</t>
  </si>
  <si>
    <t>America Reads</t>
  </si>
  <si>
    <t>501113</t>
  </si>
  <si>
    <t>SEOG</t>
  </si>
  <si>
    <t>501123</t>
  </si>
  <si>
    <t>PELL Grants</t>
  </si>
  <si>
    <t>502101</t>
  </si>
  <si>
    <t>KEES</t>
  </si>
  <si>
    <t>502102</t>
  </si>
  <si>
    <t>Teacher Scholarship Program</t>
  </si>
  <si>
    <t>502103</t>
  </si>
  <si>
    <t>Early Childhood Dev</t>
  </si>
  <si>
    <t>502104</t>
  </si>
  <si>
    <t>College Access Programs</t>
  </si>
  <si>
    <t xml:space="preserve">  Total Other Student Financial Assistance </t>
  </si>
  <si>
    <t>TOTAL STUDENT FINANCIAL AID</t>
  </si>
  <si>
    <t>MANDATORY TRANSFER/E&amp;G</t>
  </si>
  <si>
    <t>103116</t>
  </si>
  <si>
    <t>Principal &amp; Int Educational Plant</t>
  </si>
  <si>
    <t>103117</t>
  </si>
  <si>
    <t>NDSL University Contribution</t>
  </si>
  <si>
    <t>TOTAL MANDATORY TRANSFER/E&amp;G</t>
  </si>
  <si>
    <t>TOTAL EDUCATIONAL &amp; GENERAL</t>
  </si>
  <si>
    <t>AUXILIARY ENTERPRISES</t>
  </si>
  <si>
    <t>Associate V P Student Services</t>
  </si>
  <si>
    <t>320101</t>
  </si>
  <si>
    <t>Associate VP for Campus Services</t>
  </si>
  <si>
    <t>Auxiliary Services</t>
  </si>
  <si>
    <t>320102</t>
  </si>
  <si>
    <t>Printing Services</t>
  </si>
  <si>
    <t>320404</t>
  </si>
  <si>
    <t>Undistributed Food Services Expense</t>
  </si>
  <si>
    <t>320406</t>
  </si>
  <si>
    <t xml:space="preserve">  Total Auxiliary Services</t>
  </si>
  <si>
    <t>Housing</t>
  </si>
  <si>
    <t>290208</t>
  </si>
  <si>
    <t>Student Television Services</t>
  </si>
  <si>
    <t>310501</t>
  </si>
  <si>
    <t>Housing Operations</t>
  </si>
  <si>
    <t>310504</t>
  </si>
  <si>
    <t>Undistributed Housing Expense</t>
  </si>
  <si>
    <t>310505</t>
  </si>
  <si>
    <t>Housing &amp; Residence Life</t>
  </si>
  <si>
    <t xml:space="preserve">  Total Housing</t>
  </si>
  <si>
    <t>University Centers</t>
  </si>
  <si>
    <t>310106</t>
  </si>
  <si>
    <t>Garrett Conference Center</t>
  </si>
  <si>
    <t>310107</t>
  </si>
  <si>
    <t>310108</t>
  </si>
  <si>
    <t>Undistributed Centers</t>
  </si>
  <si>
    <t>310116</t>
  </si>
  <si>
    <t>Student Leadership</t>
  </si>
  <si>
    <t xml:space="preserve">  Total University Centers</t>
  </si>
  <si>
    <t>Bookstore</t>
  </si>
  <si>
    <t>320103</t>
  </si>
  <si>
    <t>Undistributed Bookstore Expense</t>
  </si>
  <si>
    <t>320414</t>
  </si>
  <si>
    <t xml:space="preserve">  Total Bookstore</t>
  </si>
  <si>
    <t>Auxiliary Transfer</t>
  </si>
  <si>
    <t>310114</t>
  </si>
  <si>
    <t>Princ/Int H&amp;D-University Center</t>
  </si>
  <si>
    <t>320104</t>
  </si>
  <si>
    <t>Princ/Int H&amp;D-Food Serv</t>
  </si>
  <si>
    <t>320105</t>
  </si>
  <si>
    <t>Princ/Int H&amp;D-Bookstore</t>
  </si>
  <si>
    <t xml:space="preserve">  Total Auxiliary Transfer</t>
  </si>
  <si>
    <t>TOTAL AUXILIARY ENTERPRISES</t>
  </si>
  <si>
    <t xml:space="preserve">TOTAL CURRENT FUNDS EXPENDITURES </t>
  </si>
  <si>
    <t>AND MANDATORY TRANSFERS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</si>
</sst>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00000"/>
    <numFmt numFmtId="166" formatCode="0.0"/>
  </numFmts>
  <fonts count="39">
    <font>
      <sz val="10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43" fontId="2" fillId="0" borderId="0" xfId="42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43" fontId="1" fillId="0" borderId="0" xfId="42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43" fontId="2" fillId="0" borderId="0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7"/>
  <sheetViews>
    <sheetView tabSelected="1" zoomScalePageLayoutView="0" workbookViewId="0" topLeftCell="A1">
      <selection activeCell="B470" sqref="B470"/>
    </sheetView>
  </sheetViews>
  <sheetFormatPr defaultColWidth="9.140625" defaultRowHeight="12.75"/>
  <cols>
    <col min="1" max="1" width="3.00390625" style="26" customWidth="1"/>
    <col min="2" max="2" width="8.28125" style="26" customWidth="1"/>
    <col min="3" max="3" width="34.421875" style="26" customWidth="1"/>
    <col min="4" max="6" width="14.421875" style="26" customWidth="1"/>
  </cols>
  <sheetData>
    <row r="1" spans="1:6" ht="12.75">
      <c r="A1" s="4"/>
      <c r="B1" s="5"/>
      <c r="C1" s="4"/>
      <c r="D1" s="4"/>
      <c r="E1" s="4"/>
      <c r="F1" s="4"/>
    </row>
    <row r="2" spans="1:6" ht="12.75">
      <c r="A2" s="4"/>
      <c r="B2" s="5"/>
      <c r="C2" s="4"/>
      <c r="D2" s="6" t="s">
        <v>0</v>
      </c>
      <c r="E2" s="6" t="s">
        <v>1</v>
      </c>
      <c r="F2" s="6" t="s">
        <v>2</v>
      </c>
    </row>
    <row r="3" spans="1:6" ht="12.75">
      <c r="A3" s="7" t="s">
        <v>3</v>
      </c>
      <c r="B3" s="8"/>
      <c r="C3" s="9"/>
      <c r="D3" s="10" t="s">
        <v>4</v>
      </c>
      <c r="E3" s="10" t="s">
        <v>5</v>
      </c>
      <c r="F3" s="10" t="s">
        <v>5</v>
      </c>
    </row>
    <row r="4" spans="1:6" ht="12.75">
      <c r="A4" s="4"/>
      <c r="B4" s="5"/>
      <c r="C4" s="4"/>
      <c r="D4" s="4"/>
      <c r="E4" s="4"/>
      <c r="F4" s="4"/>
    </row>
    <row r="5" spans="1:6" ht="12.75">
      <c r="A5" s="11" t="s">
        <v>6</v>
      </c>
      <c r="B5" s="5"/>
      <c r="C5" s="4"/>
      <c r="D5" s="4"/>
      <c r="E5" s="4"/>
      <c r="F5" s="4"/>
    </row>
    <row r="6" spans="1:6" ht="12.75">
      <c r="A6" s="12" t="s">
        <v>7</v>
      </c>
      <c r="B6" s="5"/>
      <c r="C6" s="4"/>
      <c r="D6" s="4"/>
      <c r="E6" s="4"/>
      <c r="F6" s="4"/>
    </row>
    <row r="7" spans="1:6" ht="12.75">
      <c r="A7" s="11" t="s">
        <v>8</v>
      </c>
      <c r="B7" s="5"/>
      <c r="C7" s="4"/>
      <c r="D7" s="4"/>
      <c r="E7" s="4"/>
      <c r="F7" s="4"/>
    </row>
    <row r="8" spans="1:6" ht="12.75">
      <c r="A8" s="4"/>
      <c r="B8" s="1" t="s">
        <v>9</v>
      </c>
      <c r="C8" s="2" t="s">
        <v>10</v>
      </c>
      <c r="D8" s="3">
        <v>57700.05</v>
      </c>
      <c r="E8" s="3">
        <v>45075.01</v>
      </c>
      <c r="F8" s="3">
        <v>46742.3</v>
      </c>
    </row>
    <row r="9" spans="1:6" ht="12.75">
      <c r="A9" s="4"/>
      <c r="B9" s="1" t="s">
        <v>11</v>
      </c>
      <c r="C9" s="2" t="s">
        <v>12</v>
      </c>
      <c r="D9" s="3">
        <v>0</v>
      </c>
      <c r="E9" s="3">
        <v>1500</v>
      </c>
      <c r="F9" s="3">
        <v>1500</v>
      </c>
    </row>
    <row r="10" spans="1:6" ht="12.75">
      <c r="A10" s="4"/>
      <c r="B10" s="1" t="s">
        <v>13</v>
      </c>
      <c r="C10" s="2" t="s">
        <v>14</v>
      </c>
      <c r="D10" s="3">
        <v>1252411.56</v>
      </c>
      <c r="E10" s="3">
        <v>1349866.3</v>
      </c>
      <c r="F10" s="3">
        <v>1417314.89</v>
      </c>
    </row>
    <row r="11" spans="1:6" ht="12.75">
      <c r="A11" s="4"/>
      <c r="B11" s="1" t="s">
        <v>15</v>
      </c>
      <c r="C11" s="2" t="s">
        <v>16</v>
      </c>
      <c r="D11" s="3">
        <v>540508.35</v>
      </c>
      <c r="E11" s="3">
        <v>565563.7</v>
      </c>
      <c r="F11" s="3">
        <v>622858.64</v>
      </c>
    </row>
    <row r="12" spans="1:6" ht="12.75">
      <c r="A12" s="4"/>
      <c r="B12" s="1" t="s">
        <v>17</v>
      </c>
      <c r="C12" s="2" t="s">
        <v>18</v>
      </c>
      <c r="D12" s="3">
        <v>1495607.21</v>
      </c>
      <c r="E12" s="3">
        <v>1727660.82</v>
      </c>
      <c r="F12" s="3">
        <v>1765337.78</v>
      </c>
    </row>
    <row r="13" spans="1:6" ht="12.75">
      <c r="A13" s="4"/>
      <c r="B13" s="1" t="s">
        <v>19</v>
      </c>
      <c r="C13" s="2" t="s">
        <v>20</v>
      </c>
      <c r="D13" s="3">
        <v>811247.29</v>
      </c>
      <c r="E13" s="3">
        <v>768791.52</v>
      </c>
      <c r="F13" s="3">
        <v>815137.02</v>
      </c>
    </row>
    <row r="14" spans="1:6" ht="12.75">
      <c r="A14" s="4"/>
      <c r="B14" s="1" t="s">
        <v>21</v>
      </c>
      <c r="C14" s="2" t="s">
        <v>22</v>
      </c>
      <c r="D14" s="3">
        <v>686892.77</v>
      </c>
      <c r="E14" s="3">
        <v>895818.82</v>
      </c>
      <c r="F14" s="3">
        <v>1044305.72</v>
      </c>
    </row>
    <row r="15" spans="1:6" ht="12.75">
      <c r="A15" s="4"/>
      <c r="B15" s="1" t="s">
        <v>23</v>
      </c>
      <c r="C15" s="2" t="s">
        <v>24</v>
      </c>
      <c r="D15" s="3">
        <v>1152851.8</v>
      </c>
      <c r="E15" s="3">
        <v>1282863.14</v>
      </c>
      <c r="F15" s="3">
        <v>1443446.18</v>
      </c>
    </row>
    <row r="16" spans="1:6" ht="12.75">
      <c r="A16" s="4"/>
      <c r="B16" s="5"/>
      <c r="C16" s="1" t="s">
        <v>25</v>
      </c>
      <c r="D16" s="13">
        <f>SUM(D8:D15)</f>
        <v>5997219.03</v>
      </c>
      <c r="E16" s="13">
        <f>SUM(E8:E15)</f>
        <v>6637139.31</v>
      </c>
      <c r="F16" s="13">
        <f>SUM(F8:F15)</f>
        <v>7156642.53</v>
      </c>
    </row>
    <row r="17" spans="1:6" ht="12.75">
      <c r="A17" s="4"/>
      <c r="B17" s="5"/>
      <c r="C17" s="4"/>
      <c r="D17" s="3"/>
      <c r="E17" s="3"/>
      <c r="F17" s="3"/>
    </row>
    <row r="18" spans="1:6" ht="12.75">
      <c r="A18" s="11" t="s">
        <v>26</v>
      </c>
      <c r="B18" s="5"/>
      <c r="C18" s="4"/>
      <c r="D18" s="4"/>
      <c r="E18" s="4"/>
      <c r="F18" s="4"/>
    </row>
    <row r="19" spans="1:6" ht="12.75">
      <c r="A19" s="4"/>
      <c r="B19" s="1" t="s">
        <v>27</v>
      </c>
      <c r="C19" s="2" t="s">
        <v>28</v>
      </c>
      <c r="D19" s="3">
        <v>332856.41</v>
      </c>
      <c r="E19" s="3">
        <v>179760.41</v>
      </c>
      <c r="F19" s="3">
        <v>186411.45</v>
      </c>
    </row>
    <row r="20" spans="1:6" ht="12.75">
      <c r="A20" s="4"/>
      <c r="B20" s="1" t="s">
        <v>29</v>
      </c>
      <c r="C20" s="2" t="s">
        <v>30</v>
      </c>
      <c r="D20" s="3">
        <v>0</v>
      </c>
      <c r="E20" s="3">
        <v>1500</v>
      </c>
      <c r="F20" s="3">
        <v>1500</v>
      </c>
    </row>
    <row r="21" spans="1:6" ht="12.75">
      <c r="A21" s="4"/>
      <c r="B21" s="1" t="s">
        <v>31</v>
      </c>
      <c r="C21" s="2" t="s">
        <v>32</v>
      </c>
      <c r="D21" s="3">
        <v>774057.28</v>
      </c>
      <c r="E21" s="3">
        <v>824120.77</v>
      </c>
      <c r="F21" s="3">
        <v>912371.14</v>
      </c>
    </row>
    <row r="22" spans="1:6" ht="12.75">
      <c r="A22" s="4"/>
      <c r="B22" s="1" t="s">
        <v>33</v>
      </c>
      <c r="C22" s="2" t="s">
        <v>34</v>
      </c>
      <c r="D22" s="3">
        <v>977497.42</v>
      </c>
      <c r="E22" s="3">
        <v>971246.83</v>
      </c>
      <c r="F22" s="3">
        <v>956031.55</v>
      </c>
    </row>
    <row r="23" spans="1:6" ht="12.75">
      <c r="A23" s="4"/>
      <c r="B23" s="1" t="s">
        <v>35</v>
      </c>
      <c r="C23" s="2" t="s">
        <v>36</v>
      </c>
      <c r="D23" s="3">
        <v>1027742.48</v>
      </c>
      <c r="E23" s="3">
        <v>1100671.62</v>
      </c>
      <c r="F23" s="3">
        <v>1134027</v>
      </c>
    </row>
    <row r="24" spans="1:6" ht="12.75">
      <c r="A24" s="4"/>
      <c r="B24" s="1" t="s">
        <v>37</v>
      </c>
      <c r="C24" s="2" t="s">
        <v>38</v>
      </c>
      <c r="D24" s="3">
        <v>2217016.43</v>
      </c>
      <c r="E24" s="3">
        <v>2511694.54</v>
      </c>
      <c r="F24" s="3">
        <v>2598108.03</v>
      </c>
    </row>
    <row r="25" spans="1:6" ht="12.75">
      <c r="A25" s="4"/>
      <c r="B25" s="1" t="s">
        <v>39</v>
      </c>
      <c r="C25" s="2" t="s">
        <v>40</v>
      </c>
      <c r="D25" s="3">
        <v>881977.75</v>
      </c>
      <c r="E25" s="3">
        <v>1015890.31</v>
      </c>
      <c r="F25" s="3">
        <v>1168761.31</v>
      </c>
    </row>
    <row r="26" spans="1:6" ht="12.75">
      <c r="A26" s="4"/>
      <c r="B26" s="1" t="s">
        <v>41</v>
      </c>
      <c r="C26" s="2" t="s">
        <v>42</v>
      </c>
      <c r="D26" s="3">
        <v>648030.85</v>
      </c>
      <c r="E26" s="3">
        <v>820678.98</v>
      </c>
      <c r="F26" s="3">
        <v>863342.88</v>
      </c>
    </row>
    <row r="27" spans="1:6" ht="12.75">
      <c r="A27" s="4"/>
      <c r="B27" s="1" t="s">
        <v>43</v>
      </c>
      <c r="C27" s="2" t="s">
        <v>44</v>
      </c>
      <c r="D27" s="3">
        <v>1012492.51</v>
      </c>
      <c r="E27" s="3">
        <v>1323764.42</v>
      </c>
      <c r="F27" s="3">
        <v>1008367.32</v>
      </c>
    </row>
    <row r="28" spans="1:6" ht="12.75">
      <c r="A28" s="4"/>
      <c r="B28" s="1" t="s">
        <v>45</v>
      </c>
      <c r="C28" s="2" t="s">
        <v>46</v>
      </c>
      <c r="D28" s="3">
        <v>509149.6</v>
      </c>
      <c r="E28" s="3">
        <v>519182.49</v>
      </c>
      <c r="F28" s="3">
        <v>555898.59</v>
      </c>
    </row>
    <row r="29" spans="1:6" ht="12.75">
      <c r="A29" s="4"/>
      <c r="B29" s="1" t="s">
        <v>47</v>
      </c>
      <c r="C29" s="2" t="s">
        <v>48</v>
      </c>
      <c r="D29" s="3">
        <v>45229.49</v>
      </c>
      <c r="E29" s="3">
        <v>44330.69</v>
      </c>
      <c r="F29" s="3">
        <v>46058.81</v>
      </c>
    </row>
    <row r="30" spans="1:6" ht="12.75">
      <c r="A30" s="4"/>
      <c r="B30" s="1" t="s">
        <v>49</v>
      </c>
      <c r="C30" s="2" t="s">
        <v>50</v>
      </c>
      <c r="D30" s="3">
        <v>879711.76</v>
      </c>
      <c r="E30" s="3">
        <v>1017817.07</v>
      </c>
      <c r="F30" s="3">
        <v>1078679.15</v>
      </c>
    </row>
    <row r="31" spans="1:6" ht="12.75">
      <c r="A31" s="4"/>
      <c r="B31" s="5"/>
      <c r="C31" s="1" t="s">
        <v>51</v>
      </c>
      <c r="D31" s="13">
        <f>SUM(D19:D30)</f>
        <v>9305761.979999999</v>
      </c>
      <c r="E31" s="13">
        <f>SUM(E19:E30)</f>
        <v>10330658.13</v>
      </c>
      <c r="F31" s="13">
        <f>SUM(F19:F30)</f>
        <v>10509557.23</v>
      </c>
    </row>
    <row r="32" spans="1:6" ht="12.75">
      <c r="A32" s="4"/>
      <c r="B32" s="5"/>
      <c r="C32" s="4"/>
      <c r="D32" s="3"/>
      <c r="E32" s="3"/>
      <c r="F32" s="3"/>
    </row>
    <row r="33" spans="1:6" ht="12.75">
      <c r="A33" s="11" t="s">
        <v>52</v>
      </c>
      <c r="B33" s="5"/>
      <c r="C33" s="4"/>
      <c r="D33" s="4"/>
      <c r="E33" s="4"/>
      <c r="F33" s="4"/>
    </row>
    <row r="34" spans="1:6" ht="12.75">
      <c r="A34" s="4"/>
      <c r="B34" s="1" t="s">
        <v>53</v>
      </c>
      <c r="C34" s="2" t="s">
        <v>54</v>
      </c>
      <c r="D34" s="3">
        <v>2872.5</v>
      </c>
      <c r="E34" s="3">
        <v>15000</v>
      </c>
      <c r="F34" s="3">
        <v>8000</v>
      </c>
    </row>
    <row r="35" spans="1:6" ht="12.75">
      <c r="A35" s="4"/>
      <c r="B35" s="1" t="s">
        <v>55</v>
      </c>
      <c r="C35" s="2" t="s">
        <v>56</v>
      </c>
      <c r="D35" s="3">
        <v>0</v>
      </c>
      <c r="E35" s="3">
        <v>213065.72</v>
      </c>
      <c r="F35" s="3">
        <v>220949.63</v>
      </c>
    </row>
    <row r="36" spans="1:6" ht="12.75">
      <c r="A36" s="4"/>
      <c r="B36" s="1" t="s">
        <v>57</v>
      </c>
      <c r="C36" s="2" t="s">
        <v>58</v>
      </c>
      <c r="D36" s="3">
        <v>0</v>
      </c>
      <c r="E36" s="3">
        <v>1500</v>
      </c>
      <c r="F36" s="3">
        <v>1500</v>
      </c>
    </row>
    <row r="37" spans="1:6" ht="12.75">
      <c r="A37" s="4"/>
      <c r="B37" s="1" t="s">
        <v>59</v>
      </c>
      <c r="C37" s="2" t="s">
        <v>60</v>
      </c>
      <c r="D37" s="3">
        <v>864098.1</v>
      </c>
      <c r="E37" s="3">
        <v>894824.86</v>
      </c>
      <c r="F37" s="3">
        <v>930379.82</v>
      </c>
    </row>
    <row r="38" spans="1:6" ht="12.75">
      <c r="A38" s="4"/>
      <c r="B38" s="1" t="s">
        <v>61</v>
      </c>
      <c r="C38" s="2" t="s">
        <v>62</v>
      </c>
      <c r="D38" s="3">
        <v>1157725.86</v>
      </c>
      <c r="E38" s="3">
        <v>1120062.58</v>
      </c>
      <c r="F38" s="3">
        <v>1351296.06</v>
      </c>
    </row>
    <row r="39" spans="1:6" ht="12.75">
      <c r="A39" s="4"/>
      <c r="B39" s="1" t="s">
        <v>63</v>
      </c>
      <c r="C39" s="2" t="s">
        <v>64</v>
      </c>
      <c r="D39" s="3">
        <v>2627394.78</v>
      </c>
      <c r="E39" s="3">
        <v>2768464.16</v>
      </c>
      <c r="F39" s="3">
        <v>2832146.04</v>
      </c>
    </row>
    <row r="40" spans="1:6" ht="12.75">
      <c r="A40" s="4"/>
      <c r="B40" s="1" t="s">
        <v>65</v>
      </c>
      <c r="C40" s="2" t="s">
        <v>66</v>
      </c>
      <c r="D40" s="3">
        <v>1270420.67</v>
      </c>
      <c r="E40" s="3">
        <v>1229531.41</v>
      </c>
      <c r="F40" s="3">
        <v>1289579.08</v>
      </c>
    </row>
    <row r="41" spans="1:6" ht="12.75">
      <c r="A41" s="4"/>
      <c r="B41" s="1" t="s">
        <v>67</v>
      </c>
      <c r="C41" s="2" t="s">
        <v>68</v>
      </c>
      <c r="D41" s="3">
        <v>1437570.18</v>
      </c>
      <c r="E41" s="3">
        <v>1623765.11</v>
      </c>
      <c r="F41" s="3">
        <v>1717671.69</v>
      </c>
    </row>
    <row r="42" spans="1:6" ht="12.75">
      <c r="A42" s="4"/>
      <c r="B42" s="1" t="s">
        <v>69</v>
      </c>
      <c r="C42" s="2" t="s">
        <v>70</v>
      </c>
      <c r="D42" s="3">
        <v>1528951.65</v>
      </c>
      <c r="E42" s="3">
        <v>1637609.03</v>
      </c>
      <c r="F42" s="3">
        <v>1715423.54</v>
      </c>
    </row>
    <row r="43" spans="1:6" ht="12.75">
      <c r="A43" s="4"/>
      <c r="B43" s="1" t="s">
        <v>71</v>
      </c>
      <c r="C43" s="2" t="s">
        <v>72</v>
      </c>
      <c r="D43" s="3">
        <v>575217.51</v>
      </c>
      <c r="E43" s="3">
        <v>286678.86</v>
      </c>
      <c r="F43" s="3">
        <v>293594.42</v>
      </c>
    </row>
    <row r="44" spans="1:6" ht="12.75">
      <c r="A44" s="4"/>
      <c r="B44" s="1" t="s">
        <v>73</v>
      </c>
      <c r="C44" s="2" t="s">
        <v>74</v>
      </c>
      <c r="D44" s="3">
        <v>-1147</v>
      </c>
      <c r="E44" s="3">
        <v>0</v>
      </c>
      <c r="F44" s="3">
        <v>2000</v>
      </c>
    </row>
    <row r="45" spans="1:6" ht="12.75">
      <c r="A45" s="4"/>
      <c r="B45" s="1" t="s">
        <v>75</v>
      </c>
      <c r="C45" s="2" t="s">
        <v>76</v>
      </c>
      <c r="D45" s="3">
        <v>1418223.71</v>
      </c>
      <c r="E45" s="3">
        <v>1361542.97</v>
      </c>
      <c r="F45" s="3">
        <v>1349547.31</v>
      </c>
    </row>
    <row r="46" spans="1:6" ht="12.75">
      <c r="A46" s="4"/>
      <c r="B46" s="1" t="s">
        <v>77</v>
      </c>
      <c r="C46" s="2" t="s">
        <v>78</v>
      </c>
      <c r="D46" s="3">
        <v>890050.6</v>
      </c>
      <c r="E46" s="3">
        <v>942511.59</v>
      </c>
      <c r="F46" s="3">
        <v>942874.61</v>
      </c>
    </row>
    <row r="47" spans="1:6" ht="12.75">
      <c r="A47" s="4"/>
      <c r="B47" s="1" t="s">
        <v>79</v>
      </c>
      <c r="C47" s="2" t="s">
        <v>80</v>
      </c>
      <c r="D47" s="3">
        <v>1040491.16</v>
      </c>
      <c r="E47" s="3">
        <v>1085318.73</v>
      </c>
      <c r="F47" s="3">
        <v>1120622.3</v>
      </c>
    </row>
    <row r="48" spans="1:6" ht="12.75">
      <c r="A48" s="4"/>
      <c r="B48" s="1" t="s">
        <v>81</v>
      </c>
      <c r="C48" s="2" t="s">
        <v>82</v>
      </c>
      <c r="D48" s="3">
        <v>676213.84</v>
      </c>
      <c r="E48" s="3">
        <v>696684.37</v>
      </c>
      <c r="F48" s="3">
        <v>730810.11</v>
      </c>
    </row>
    <row r="49" spans="1:6" ht="12.75">
      <c r="A49" s="4"/>
      <c r="B49" s="1" t="s">
        <v>83</v>
      </c>
      <c r="C49" s="2" t="s">
        <v>84</v>
      </c>
      <c r="D49" s="3">
        <v>543406.64</v>
      </c>
      <c r="E49" s="3">
        <v>662880.92</v>
      </c>
      <c r="F49" s="3">
        <v>670045.07</v>
      </c>
    </row>
    <row r="50" spans="1:6" ht="12.75">
      <c r="A50" s="4"/>
      <c r="B50" s="1" t="s">
        <v>85</v>
      </c>
      <c r="C50" s="2" t="s">
        <v>86</v>
      </c>
      <c r="D50" s="3">
        <v>8070.82</v>
      </c>
      <c r="E50" s="3">
        <v>5548.42</v>
      </c>
      <c r="F50" s="3">
        <v>5548.42</v>
      </c>
    </row>
    <row r="51" spans="1:6" ht="12.75">
      <c r="A51" s="4"/>
      <c r="B51" s="1" t="s">
        <v>87</v>
      </c>
      <c r="C51" s="2" t="s">
        <v>88</v>
      </c>
      <c r="D51" s="3">
        <v>34182</v>
      </c>
      <c r="E51" s="3">
        <v>35133.32</v>
      </c>
      <c r="F51" s="3">
        <v>36011.25</v>
      </c>
    </row>
    <row r="52" spans="1:6" ht="12.75">
      <c r="A52" s="4"/>
      <c r="B52" s="5"/>
      <c r="C52" s="1" t="s">
        <v>89</v>
      </c>
      <c r="D52" s="13">
        <f>SUM(D34:D51)</f>
        <v>14073743.020000001</v>
      </c>
      <c r="E52" s="13">
        <f>SUM(E34:E51)</f>
        <v>14580122.05</v>
      </c>
      <c r="F52" s="13">
        <f>SUM(F34:F51)</f>
        <v>15217999.35</v>
      </c>
    </row>
    <row r="53" spans="1:6" ht="12.75">
      <c r="A53" s="11" t="s">
        <v>90</v>
      </c>
      <c r="B53" s="5"/>
      <c r="C53" s="4"/>
      <c r="D53" s="4"/>
      <c r="E53" s="4"/>
      <c r="F53" s="4"/>
    </row>
    <row r="54" spans="1:6" ht="12.75">
      <c r="A54" s="4"/>
      <c r="B54" s="1" t="s">
        <v>91</v>
      </c>
      <c r="C54" s="2" t="s">
        <v>92</v>
      </c>
      <c r="D54" s="3">
        <v>324338.24</v>
      </c>
      <c r="E54" s="3">
        <v>250261.66</v>
      </c>
      <c r="F54" s="3">
        <v>261307.17</v>
      </c>
    </row>
    <row r="55" spans="1:6" ht="12.75">
      <c r="A55" s="4"/>
      <c r="B55" s="1" t="s">
        <v>93</v>
      </c>
      <c r="C55" s="2" t="s">
        <v>94</v>
      </c>
      <c r="D55" s="3">
        <v>0</v>
      </c>
      <c r="E55" s="3">
        <v>1500</v>
      </c>
      <c r="F55" s="3">
        <v>1500</v>
      </c>
    </row>
    <row r="56" spans="1:6" ht="12.75">
      <c r="A56" s="4"/>
      <c r="B56" s="1" t="s">
        <v>95</v>
      </c>
      <c r="C56" s="2" t="s">
        <v>96</v>
      </c>
      <c r="D56" s="3">
        <v>1003436.54</v>
      </c>
      <c r="E56" s="3">
        <v>1138900.61</v>
      </c>
      <c r="F56" s="3">
        <v>1190160.39</v>
      </c>
    </row>
    <row r="57" spans="1:6" ht="12.75">
      <c r="A57" s="4"/>
      <c r="B57" s="1" t="s">
        <v>97</v>
      </c>
      <c r="C57" s="2" t="s">
        <v>98</v>
      </c>
      <c r="D57" s="3">
        <v>6323.44</v>
      </c>
      <c r="E57" s="3">
        <v>14000</v>
      </c>
      <c r="F57" s="3">
        <v>15000</v>
      </c>
    </row>
    <row r="58" spans="1:6" ht="12.75">
      <c r="A58" s="4"/>
      <c r="B58" s="1" t="s">
        <v>99</v>
      </c>
      <c r="C58" s="2" t="s">
        <v>100</v>
      </c>
      <c r="D58" s="3">
        <v>7070.25</v>
      </c>
      <c r="E58" s="3">
        <v>5000</v>
      </c>
      <c r="F58" s="3">
        <v>5000</v>
      </c>
    </row>
    <row r="59" spans="1:6" ht="12.75">
      <c r="A59" s="4"/>
      <c r="B59" s="1" t="s">
        <v>101</v>
      </c>
      <c r="C59" s="2" t="s">
        <v>102</v>
      </c>
      <c r="D59" s="3">
        <v>1571916.24</v>
      </c>
      <c r="E59" s="3">
        <v>1752922.7</v>
      </c>
      <c r="F59" s="3">
        <v>1823687.89</v>
      </c>
    </row>
    <row r="60" spans="1:6" ht="12.75">
      <c r="A60" s="4"/>
      <c r="B60" s="1" t="s">
        <v>103</v>
      </c>
      <c r="C60" s="2" t="s">
        <v>104</v>
      </c>
      <c r="D60" s="3">
        <v>1248927.01</v>
      </c>
      <c r="E60" s="3">
        <v>1440949.26</v>
      </c>
      <c r="F60" s="3">
        <v>1467427.19</v>
      </c>
    </row>
    <row r="61" spans="1:6" ht="12.75">
      <c r="A61" s="4"/>
      <c r="B61" s="1" t="s">
        <v>105</v>
      </c>
      <c r="C61" s="2" t="s">
        <v>106</v>
      </c>
      <c r="D61" s="3">
        <v>1178660.27</v>
      </c>
      <c r="E61" s="3">
        <v>1308076</v>
      </c>
      <c r="F61" s="3">
        <v>1407332.35</v>
      </c>
    </row>
    <row r="62" spans="1:6" ht="12.75">
      <c r="A62" s="4"/>
      <c r="B62" s="1" t="s">
        <v>107</v>
      </c>
      <c r="C62" s="2" t="s">
        <v>108</v>
      </c>
      <c r="D62" s="3">
        <v>0</v>
      </c>
      <c r="E62" s="3">
        <v>14000</v>
      </c>
      <c r="F62" s="3">
        <v>14000</v>
      </c>
    </row>
    <row r="63" spans="1:6" ht="12.75">
      <c r="A63" s="4"/>
      <c r="B63" s="1" t="s">
        <v>109</v>
      </c>
      <c r="C63" s="2" t="s">
        <v>110</v>
      </c>
      <c r="D63" s="3">
        <v>592747.8</v>
      </c>
      <c r="E63" s="3">
        <v>773054.69</v>
      </c>
      <c r="F63" s="3">
        <v>906039.19</v>
      </c>
    </row>
    <row r="64" spans="1:6" ht="12.75">
      <c r="A64" s="4"/>
      <c r="B64" s="1" t="s">
        <v>111</v>
      </c>
      <c r="C64" s="2" t="s">
        <v>112</v>
      </c>
      <c r="D64" s="3">
        <v>1960600.47</v>
      </c>
      <c r="E64" s="3">
        <v>2044747.13</v>
      </c>
      <c r="F64" s="3">
        <v>2223096.52</v>
      </c>
    </row>
    <row r="65" spans="1:6" ht="12.75">
      <c r="A65" s="4"/>
      <c r="B65" s="1" t="s">
        <v>113</v>
      </c>
      <c r="C65" s="2" t="s">
        <v>114</v>
      </c>
      <c r="D65" s="3">
        <v>1021748.76</v>
      </c>
      <c r="E65" s="3">
        <v>1259931.8</v>
      </c>
      <c r="F65" s="3">
        <v>1314523.08</v>
      </c>
    </row>
    <row r="66" spans="1:6" ht="12.75">
      <c r="A66" s="4"/>
      <c r="B66" s="1" t="s">
        <v>115</v>
      </c>
      <c r="C66" s="2" t="s">
        <v>116</v>
      </c>
      <c r="D66" s="3">
        <v>1136339.77</v>
      </c>
      <c r="E66" s="3">
        <v>1192948.31</v>
      </c>
      <c r="F66" s="3">
        <v>1243816.55</v>
      </c>
    </row>
    <row r="67" spans="1:6" ht="12.75">
      <c r="A67" s="4"/>
      <c r="B67" s="1" t="s">
        <v>117</v>
      </c>
      <c r="C67" s="2" t="s">
        <v>118</v>
      </c>
      <c r="D67" s="3">
        <v>876519.51</v>
      </c>
      <c r="E67" s="3">
        <v>874398.35</v>
      </c>
      <c r="F67" s="3">
        <v>795351.54</v>
      </c>
    </row>
    <row r="68" spans="1:6" ht="12.75">
      <c r="A68" s="4"/>
      <c r="B68" s="5"/>
      <c r="C68" s="1" t="s">
        <v>119</v>
      </c>
      <c r="D68" s="13">
        <f>SUM(D54:D67)</f>
        <v>10928628.299999999</v>
      </c>
      <c r="E68" s="13">
        <f>SUM(E54:E67)</f>
        <v>12070690.510000002</v>
      </c>
      <c r="F68" s="13">
        <f>SUM(F54:F67)</f>
        <v>12668241.870000001</v>
      </c>
    </row>
    <row r="69" spans="1:6" ht="12.75">
      <c r="A69" s="4"/>
      <c r="B69" s="5"/>
      <c r="C69" s="4"/>
      <c r="D69" s="3"/>
      <c r="E69" s="3"/>
      <c r="F69" s="3"/>
    </row>
    <row r="70" spans="1:6" ht="12.75">
      <c r="A70" s="11" t="s">
        <v>120</v>
      </c>
      <c r="B70" s="5"/>
      <c r="C70" s="4"/>
      <c r="D70" s="4"/>
      <c r="E70" s="4"/>
      <c r="F70" s="4"/>
    </row>
    <row r="71" spans="1:6" ht="12.75">
      <c r="A71" s="4"/>
      <c r="B71" s="1" t="s">
        <v>121</v>
      </c>
      <c r="C71" s="2" t="s">
        <v>122</v>
      </c>
      <c r="D71" s="3">
        <v>48163.7</v>
      </c>
      <c r="E71" s="3">
        <v>48268.8</v>
      </c>
      <c r="F71" s="3">
        <v>50054.26</v>
      </c>
    </row>
    <row r="72" spans="1:6" ht="12.75">
      <c r="A72" s="4"/>
      <c r="B72" s="1" t="s">
        <v>123</v>
      </c>
      <c r="C72" s="2" t="s">
        <v>124</v>
      </c>
      <c r="D72" s="3">
        <v>0</v>
      </c>
      <c r="E72" s="3">
        <v>33500</v>
      </c>
      <c r="F72" s="3">
        <v>33532.48</v>
      </c>
    </row>
    <row r="73" spans="1:6" ht="12.75">
      <c r="A73" s="4"/>
      <c r="B73" s="1" t="s">
        <v>125</v>
      </c>
      <c r="C73" s="2" t="s">
        <v>126</v>
      </c>
      <c r="D73" s="3">
        <v>1224531.94</v>
      </c>
      <c r="E73" s="3">
        <v>1280905.71</v>
      </c>
      <c r="F73" s="3">
        <v>1425497.75</v>
      </c>
    </row>
    <row r="74" spans="1:6" ht="12.75">
      <c r="A74" s="4"/>
      <c r="B74" s="1" t="s">
        <v>127</v>
      </c>
      <c r="C74" s="2" t="s">
        <v>128</v>
      </c>
      <c r="D74" s="3">
        <v>1105036.77</v>
      </c>
      <c r="E74" s="3">
        <v>1133132.15</v>
      </c>
      <c r="F74" s="3">
        <v>1251251.58</v>
      </c>
    </row>
    <row r="75" spans="1:6" ht="12.75">
      <c r="A75" s="4"/>
      <c r="B75" s="1" t="s">
        <v>129</v>
      </c>
      <c r="C75" s="2" t="s">
        <v>130</v>
      </c>
      <c r="D75" s="3">
        <v>321627.51</v>
      </c>
      <c r="E75" s="3">
        <v>346006.13</v>
      </c>
      <c r="F75" s="3">
        <v>556646</v>
      </c>
    </row>
    <row r="76" spans="1:6" ht="12.75">
      <c r="A76" s="4"/>
      <c r="B76" s="1" t="s">
        <v>131</v>
      </c>
      <c r="C76" s="2" t="s">
        <v>132</v>
      </c>
      <c r="D76" s="3">
        <v>500434.56</v>
      </c>
      <c r="E76" s="3">
        <v>512608.52</v>
      </c>
      <c r="F76" s="3">
        <v>525024.73</v>
      </c>
    </row>
    <row r="77" spans="1:6" ht="12.75">
      <c r="A77" s="4"/>
      <c r="B77" s="1" t="s">
        <v>133</v>
      </c>
      <c r="C77" s="2" t="s">
        <v>134</v>
      </c>
      <c r="D77" s="3">
        <v>11271.7</v>
      </c>
      <c r="E77" s="3">
        <v>15000</v>
      </c>
      <c r="F77" s="3">
        <v>15000</v>
      </c>
    </row>
    <row r="78" spans="1:6" ht="12.75">
      <c r="A78" s="4"/>
      <c r="B78" s="1" t="s">
        <v>135</v>
      </c>
      <c r="C78" s="2" t="s">
        <v>136</v>
      </c>
      <c r="D78" s="3">
        <v>313.39</v>
      </c>
      <c r="E78" s="3">
        <v>62136</v>
      </c>
      <c r="F78" s="3">
        <v>62136</v>
      </c>
    </row>
    <row r="79" spans="1:6" ht="12.75">
      <c r="A79" s="4"/>
      <c r="B79" s="1" t="s">
        <v>137</v>
      </c>
      <c r="C79" s="2" t="s">
        <v>138</v>
      </c>
      <c r="D79" s="3">
        <v>0</v>
      </c>
      <c r="E79" s="3">
        <v>0</v>
      </c>
      <c r="F79" s="3">
        <v>518866.24</v>
      </c>
    </row>
    <row r="80" spans="1:6" ht="12.75">
      <c r="A80" s="4"/>
      <c r="B80" s="5"/>
      <c r="C80" s="1" t="s">
        <v>139</v>
      </c>
      <c r="D80" s="13">
        <f>SUM(D71:D79)</f>
        <v>3211379.5700000003</v>
      </c>
      <c r="E80" s="13">
        <f>SUM(E71:E79)</f>
        <v>3431557.31</v>
      </c>
      <c r="F80" s="13">
        <f>SUM(F71:F79)</f>
        <v>4438009.04</v>
      </c>
    </row>
    <row r="81" spans="1:6" ht="12.75">
      <c r="A81" s="4"/>
      <c r="B81" s="5"/>
      <c r="C81" s="4"/>
      <c r="D81" s="3"/>
      <c r="E81" s="3"/>
      <c r="F81" s="3"/>
    </row>
    <row r="82" spans="1:6" ht="12.75">
      <c r="A82" s="11" t="s">
        <v>140</v>
      </c>
      <c r="B82" s="5"/>
      <c r="C82" s="4"/>
      <c r="D82" s="4"/>
      <c r="E82" s="4"/>
      <c r="F82" s="4"/>
    </row>
    <row r="83" spans="1:6" ht="12.75">
      <c r="A83" s="4"/>
      <c r="B83" s="1" t="s">
        <v>141</v>
      </c>
      <c r="C83" s="2" t="s">
        <v>142</v>
      </c>
      <c r="D83" s="3">
        <v>0</v>
      </c>
      <c r="E83" s="3">
        <v>96639.92</v>
      </c>
      <c r="F83" s="3">
        <v>334082</v>
      </c>
    </row>
    <row r="84" spans="1:6" ht="12.75">
      <c r="A84" s="4"/>
      <c r="B84" s="1" t="s">
        <v>143</v>
      </c>
      <c r="C84" s="2" t="s">
        <v>140</v>
      </c>
      <c r="D84" s="3">
        <v>36082.33</v>
      </c>
      <c r="E84" s="3">
        <v>1259546.59</v>
      </c>
      <c r="F84" s="3">
        <v>1671492.61</v>
      </c>
    </row>
    <row r="85" spans="1:6" ht="12.75">
      <c r="A85" s="4"/>
      <c r="B85" s="1" t="s">
        <v>144</v>
      </c>
      <c r="C85" s="2" t="s">
        <v>145</v>
      </c>
      <c r="D85" s="3">
        <v>0</v>
      </c>
      <c r="E85" s="3">
        <v>302351</v>
      </c>
      <c r="F85" s="3">
        <v>302351</v>
      </c>
    </row>
    <row r="86" spans="1:6" ht="12.75">
      <c r="A86" s="4"/>
      <c r="B86" s="1" t="s">
        <v>146</v>
      </c>
      <c r="C86" s="2" t="s">
        <v>147</v>
      </c>
      <c r="D86" s="3">
        <v>103054.8</v>
      </c>
      <c r="E86" s="3">
        <v>240000</v>
      </c>
      <c r="F86" s="3">
        <v>268000</v>
      </c>
    </row>
    <row r="87" spans="1:6" ht="12.75">
      <c r="A87" s="4"/>
      <c r="B87" s="1" t="s">
        <v>148</v>
      </c>
      <c r="C87" s="2" t="s">
        <v>149</v>
      </c>
      <c r="D87" s="3">
        <v>0</v>
      </c>
      <c r="E87" s="3">
        <v>1834540</v>
      </c>
      <c r="F87" s="3">
        <v>1728238</v>
      </c>
    </row>
    <row r="88" spans="1:6" ht="12.75">
      <c r="A88" s="4"/>
      <c r="B88" s="1" t="s">
        <v>150</v>
      </c>
      <c r="C88" s="2" t="s">
        <v>151</v>
      </c>
      <c r="D88" s="3">
        <v>140205.22</v>
      </c>
      <c r="E88" s="3">
        <v>200025.3</v>
      </c>
      <c r="F88" s="3">
        <v>209746.47</v>
      </c>
    </row>
    <row r="89" spans="1:6" ht="12.75">
      <c r="A89" s="4"/>
      <c r="B89" s="1" t="s">
        <v>152</v>
      </c>
      <c r="C89" s="2" t="s">
        <v>153</v>
      </c>
      <c r="D89" s="3">
        <v>61722.64</v>
      </c>
      <c r="E89" s="3">
        <v>65914.05</v>
      </c>
      <c r="F89" s="3">
        <v>68143.91</v>
      </c>
    </row>
    <row r="90" spans="1:6" ht="12.75">
      <c r="A90" s="4"/>
      <c r="B90" s="1" t="s">
        <v>154</v>
      </c>
      <c r="C90" s="2" t="s">
        <v>155</v>
      </c>
      <c r="D90" s="3">
        <v>103378.01</v>
      </c>
      <c r="E90" s="3">
        <v>247827.23</v>
      </c>
      <c r="F90" s="3">
        <v>288705.77</v>
      </c>
    </row>
    <row r="91" spans="1:6" ht="12.75">
      <c r="A91" s="4"/>
      <c r="B91" s="1" t="s">
        <v>156</v>
      </c>
      <c r="C91" s="2" t="s">
        <v>157</v>
      </c>
      <c r="D91" s="3">
        <v>147954.71</v>
      </c>
      <c r="E91" s="3">
        <v>162219.84</v>
      </c>
      <c r="F91" s="3">
        <v>168996.45</v>
      </c>
    </row>
    <row r="92" spans="1:6" ht="12.75">
      <c r="A92" s="4"/>
      <c r="B92" s="1" t="s">
        <v>158</v>
      </c>
      <c r="C92" s="2" t="s">
        <v>159</v>
      </c>
      <c r="D92" s="3">
        <v>0</v>
      </c>
      <c r="E92" s="3">
        <v>0</v>
      </c>
      <c r="F92" s="3">
        <v>279000</v>
      </c>
    </row>
    <row r="93" spans="1:6" ht="12.75">
      <c r="A93" s="4"/>
      <c r="B93" s="1" t="s">
        <v>160</v>
      </c>
      <c r="C93" s="2" t="s">
        <v>161</v>
      </c>
      <c r="D93" s="3">
        <v>0</v>
      </c>
      <c r="E93" s="3">
        <v>0</v>
      </c>
      <c r="F93" s="3">
        <v>100000</v>
      </c>
    </row>
    <row r="94" spans="1:6" ht="12.75">
      <c r="A94" s="4"/>
      <c r="B94" s="1" t="s">
        <v>162</v>
      </c>
      <c r="C94" s="2" t="s">
        <v>163</v>
      </c>
      <c r="D94" s="3">
        <v>324066.88</v>
      </c>
      <c r="E94" s="3">
        <v>366823.3</v>
      </c>
      <c r="F94" s="3">
        <v>383215.48</v>
      </c>
    </row>
    <row r="95" spans="1:6" ht="12.75">
      <c r="A95" s="4"/>
      <c r="B95" s="1" t="s">
        <v>164</v>
      </c>
      <c r="C95" s="2" t="s">
        <v>165</v>
      </c>
      <c r="D95" s="3">
        <v>899378.89</v>
      </c>
      <c r="E95" s="3">
        <v>1081167.36</v>
      </c>
      <c r="F95" s="3">
        <v>1113351.17</v>
      </c>
    </row>
    <row r="96" spans="1:6" ht="12.75">
      <c r="A96" s="4"/>
      <c r="B96" s="1" t="s">
        <v>166</v>
      </c>
      <c r="C96" s="2" t="s">
        <v>167</v>
      </c>
      <c r="D96" s="3">
        <v>513657.41</v>
      </c>
      <c r="E96" s="3">
        <v>424369.43</v>
      </c>
      <c r="F96" s="3">
        <v>440396.83</v>
      </c>
    </row>
    <row r="97" spans="1:6" ht="12.75">
      <c r="A97" s="4"/>
      <c r="B97" s="1" t="s">
        <v>168</v>
      </c>
      <c r="C97" s="2" t="s">
        <v>169</v>
      </c>
      <c r="D97" s="3">
        <v>0</v>
      </c>
      <c r="E97" s="3">
        <v>2500</v>
      </c>
      <c r="F97" s="3">
        <v>2500</v>
      </c>
    </row>
    <row r="98" spans="1:6" ht="12.75">
      <c r="A98" s="4"/>
      <c r="B98" s="1" t="s">
        <v>170</v>
      </c>
      <c r="C98" s="2" t="s">
        <v>171</v>
      </c>
      <c r="D98" s="3">
        <v>2185356.31</v>
      </c>
      <c r="E98" s="3">
        <v>2322993.74</v>
      </c>
      <c r="F98" s="3">
        <v>2435731.34</v>
      </c>
    </row>
    <row r="99" spans="1:6" ht="12.75">
      <c r="A99" s="4"/>
      <c r="B99" s="1" t="s">
        <v>172</v>
      </c>
      <c r="C99" s="2" t="s">
        <v>173</v>
      </c>
      <c r="D99" s="3">
        <v>119741.8</v>
      </c>
      <c r="E99" s="3">
        <v>124480.57</v>
      </c>
      <c r="F99" s="3">
        <v>129900.53</v>
      </c>
    </row>
    <row r="100" spans="1:6" ht="12.75">
      <c r="A100" s="4"/>
      <c r="B100" s="1"/>
      <c r="C100" s="2"/>
      <c r="D100" s="3"/>
      <c r="E100" s="3"/>
      <c r="F100" s="3"/>
    </row>
    <row r="101" spans="1:6" ht="12.75">
      <c r="A101" s="4"/>
      <c r="B101" s="1"/>
      <c r="C101" s="2"/>
      <c r="D101" s="3"/>
      <c r="E101" s="3"/>
      <c r="F101" s="3"/>
    </row>
    <row r="102" spans="1:6" ht="12.75">
      <c r="A102" s="4"/>
      <c r="B102" s="1"/>
      <c r="C102" s="2"/>
      <c r="D102" s="3"/>
      <c r="E102" s="3"/>
      <c r="F102" s="3"/>
    </row>
    <row r="103" spans="1:6" ht="12.75">
      <c r="A103" s="4"/>
      <c r="B103" s="1"/>
      <c r="C103" s="2"/>
      <c r="D103" s="3"/>
      <c r="E103" s="3"/>
      <c r="F103" s="3"/>
    </row>
    <row r="104" spans="1:6" ht="12.75">
      <c r="A104" s="4"/>
      <c r="B104" s="1"/>
      <c r="C104" s="2"/>
      <c r="D104" s="3"/>
      <c r="E104" s="3"/>
      <c r="F104" s="3"/>
    </row>
    <row r="105" spans="1:6" ht="12.75">
      <c r="A105" s="11" t="s">
        <v>174</v>
      </c>
      <c r="B105" s="5"/>
      <c r="C105" s="4"/>
      <c r="D105" s="4"/>
      <c r="E105" s="4"/>
      <c r="F105" s="4"/>
    </row>
    <row r="106" spans="1:6" ht="12.75">
      <c r="A106" s="4"/>
      <c r="B106" s="1" t="s">
        <v>175</v>
      </c>
      <c r="C106" s="2" t="s">
        <v>176</v>
      </c>
      <c r="D106" s="3">
        <v>90319.7</v>
      </c>
      <c r="E106" s="3">
        <v>102891.36</v>
      </c>
      <c r="F106" s="3">
        <v>106583.49</v>
      </c>
    </row>
    <row r="107" spans="1:6" ht="12.75">
      <c r="A107" s="4"/>
      <c r="B107" s="1" t="s">
        <v>177</v>
      </c>
      <c r="C107" s="2" t="s">
        <v>178</v>
      </c>
      <c r="D107" s="3">
        <v>573264.04</v>
      </c>
      <c r="E107" s="3">
        <v>582486.96</v>
      </c>
      <c r="F107" s="3">
        <v>704828.09</v>
      </c>
    </row>
    <row r="108" spans="1:6" ht="12.75">
      <c r="A108" s="4"/>
      <c r="B108" s="1" t="s">
        <v>179</v>
      </c>
      <c r="C108" s="2" t="s">
        <v>180</v>
      </c>
      <c r="D108" s="3">
        <v>0</v>
      </c>
      <c r="E108" s="3">
        <v>1500</v>
      </c>
      <c r="F108" s="3">
        <v>1500</v>
      </c>
    </row>
    <row r="109" spans="1:6" ht="12.75">
      <c r="A109" s="4"/>
      <c r="B109" s="1" t="s">
        <v>181</v>
      </c>
      <c r="C109" s="2" t="s">
        <v>182</v>
      </c>
      <c r="D109" s="3">
        <v>192234.17</v>
      </c>
      <c r="E109" s="3">
        <v>244000</v>
      </c>
      <c r="F109" s="3">
        <v>344000</v>
      </c>
    </row>
    <row r="110" spans="1:6" ht="12.75">
      <c r="A110" s="4"/>
      <c r="B110" s="1" t="s">
        <v>183</v>
      </c>
      <c r="C110" s="2" t="s">
        <v>184</v>
      </c>
      <c r="D110" s="3">
        <v>306674.03</v>
      </c>
      <c r="E110" s="3">
        <v>296107.46</v>
      </c>
      <c r="F110" s="3">
        <v>301791.41</v>
      </c>
    </row>
    <row r="111" spans="1:6" ht="12.75">
      <c r="A111" s="4"/>
      <c r="B111" s="1" t="s">
        <v>185</v>
      </c>
      <c r="C111" s="2" t="s">
        <v>186</v>
      </c>
      <c r="D111" s="3">
        <v>1125337.7</v>
      </c>
      <c r="E111" s="3">
        <v>1386906.5</v>
      </c>
      <c r="F111" s="3">
        <v>1549814.59</v>
      </c>
    </row>
    <row r="112" spans="1:6" ht="12.75">
      <c r="A112" s="4"/>
      <c r="B112" s="5"/>
      <c r="C112" s="1" t="s">
        <v>187</v>
      </c>
      <c r="D112" s="13">
        <f>SUM(D83:D111)</f>
        <v>6922428.640000001</v>
      </c>
      <c r="E112" s="13">
        <f>SUM(E83:E111)</f>
        <v>11345290.61</v>
      </c>
      <c r="F112" s="13">
        <f>SUM(F83:F111)</f>
        <v>12932369.139999999</v>
      </c>
    </row>
    <row r="113" spans="1:6" ht="12.75">
      <c r="A113" s="4"/>
      <c r="B113" s="5"/>
      <c r="C113" s="4"/>
      <c r="D113" s="3"/>
      <c r="E113" s="3"/>
      <c r="F113" s="3"/>
    </row>
    <row r="114" spans="1:6" ht="12.75">
      <c r="A114" s="11" t="s">
        <v>188</v>
      </c>
      <c r="B114" s="5"/>
      <c r="C114" s="4"/>
      <c r="D114" s="4"/>
      <c r="E114" s="4"/>
      <c r="F114" s="4"/>
    </row>
    <row r="115" spans="1:6" ht="12.75">
      <c r="A115" s="4"/>
      <c r="B115" s="1" t="s">
        <v>189</v>
      </c>
      <c r="C115" s="2" t="s">
        <v>190</v>
      </c>
      <c r="D115" s="3">
        <v>217236.46</v>
      </c>
      <c r="E115" s="3">
        <v>293927.47</v>
      </c>
      <c r="F115" s="3">
        <v>478032.74</v>
      </c>
    </row>
    <row r="116" spans="1:6" ht="12.75">
      <c r="A116" s="4"/>
      <c r="B116" s="5"/>
      <c r="C116" s="4"/>
      <c r="D116" s="4"/>
      <c r="E116" s="4"/>
      <c r="F116" s="4"/>
    </row>
    <row r="117" spans="1:6" ht="12.75">
      <c r="A117" s="11" t="s">
        <v>191</v>
      </c>
      <c r="B117" s="5"/>
      <c r="C117" s="4"/>
      <c r="D117" s="4"/>
      <c r="E117" s="4"/>
      <c r="F117" s="4"/>
    </row>
    <row r="118" spans="1:6" ht="12.75">
      <c r="A118" s="4"/>
      <c r="B118" s="1" t="s">
        <v>192</v>
      </c>
      <c r="C118" s="2" t="s">
        <v>193</v>
      </c>
      <c r="D118" s="3">
        <v>1984193.48</v>
      </c>
      <c r="E118" s="3">
        <v>2471068.32</v>
      </c>
      <c r="F118" s="3">
        <v>3107068.32</v>
      </c>
    </row>
    <row r="119" spans="1:6" ht="12.75">
      <c r="A119" s="4"/>
      <c r="B119" s="5"/>
      <c r="C119" s="4"/>
      <c r="D119" s="4"/>
      <c r="E119" s="4"/>
      <c r="F119" s="4"/>
    </row>
    <row r="120" spans="1:6" ht="12.75">
      <c r="A120" s="11" t="s">
        <v>194</v>
      </c>
      <c r="B120" s="5"/>
      <c r="C120" s="4"/>
      <c r="D120" s="4"/>
      <c r="E120" s="4"/>
      <c r="F120" s="4"/>
    </row>
    <row r="121" spans="1:6" ht="12.75">
      <c r="A121" s="4"/>
      <c r="B121" s="1" t="s">
        <v>195</v>
      </c>
      <c r="C121" s="2" t="s">
        <v>196</v>
      </c>
      <c r="D121" s="3">
        <v>609299.64</v>
      </c>
      <c r="E121" s="3">
        <v>700000</v>
      </c>
      <c r="F121" s="3">
        <v>700000</v>
      </c>
    </row>
    <row r="122" spans="1:6" ht="12.75">
      <c r="A122" s="4"/>
      <c r="B122" s="1" t="s">
        <v>197</v>
      </c>
      <c r="C122" s="2" t="s">
        <v>198</v>
      </c>
      <c r="D122" s="3">
        <v>0</v>
      </c>
      <c r="E122" s="3">
        <v>34408</v>
      </c>
      <c r="F122" s="3">
        <v>34408</v>
      </c>
    </row>
    <row r="123" spans="1:6" ht="12.75">
      <c r="A123" s="4"/>
      <c r="B123" s="1" t="s">
        <v>199</v>
      </c>
      <c r="C123" s="2" t="s">
        <v>200</v>
      </c>
      <c r="D123" s="3">
        <v>6476584.78</v>
      </c>
      <c r="E123" s="3">
        <v>3405000</v>
      </c>
      <c r="F123" s="3">
        <v>5184000</v>
      </c>
    </row>
    <row r="124" spans="1:6" ht="12.75">
      <c r="A124" s="4"/>
      <c r="B124" s="5"/>
      <c r="C124" s="1" t="s">
        <v>201</v>
      </c>
      <c r="D124" s="13">
        <f>SUM(D121:D123)</f>
        <v>7085884.42</v>
      </c>
      <c r="E124" s="13">
        <f>SUM(E121:E123)</f>
        <v>4139408</v>
      </c>
      <c r="F124" s="13">
        <f>SUM(F121:F123)</f>
        <v>5918408</v>
      </c>
    </row>
    <row r="125" spans="1:6" ht="12.75">
      <c r="A125" s="4"/>
      <c r="B125" s="5"/>
      <c r="C125" s="4"/>
      <c r="D125" s="3"/>
      <c r="E125" s="3"/>
      <c r="F125" s="3"/>
    </row>
    <row r="126" spans="1:6" ht="12.75">
      <c r="A126" s="11" t="s">
        <v>202</v>
      </c>
      <c r="B126" s="5"/>
      <c r="C126" s="4"/>
      <c r="D126" s="4"/>
      <c r="E126" s="4"/>
      <c r="F126" s="4"/>
    </row>
    <row r="127" spans="1:6" ht="12.75">
      <c r="A127" s="4"/>
      <c r="B127" s="1" t="s">
        <v>203</v>
      </c>
      <c r="C127" s="2" t="s">
        <v>204</v>
      </c>
      <c r="D127" s="3">
        <v>104725.48</v>
      </c>
      <c r="E127" s="3">
        <v>373000</v>
      </c>
      <c r="F127" s="3">
        <v>373000</v>
      </c>
    </row>
    <row r="128" spans="1:6" ht="12.75">
      <c r="A128" s="12" t="s">
        <v>205</v>
      </c>
      <c r="B128" s="15"/>
      <c r="C128" s="12"/>
      <c r="D128" s="16">
        <f>+D127+D124+D118+D115+D112+D80+D68+D52+D31+D16</f>
        <v>59831200.38</v>
      </c>
      <c r="E128" s="16">
        <f>+E127+E124+E118+E115+E112+E80+E68+E52+E31+E16</f>
        <v>65672861.71</v>
      </c>
      <c r="F128" s="16">
        <f>+F127+F124+F118+F115+F112+F80+F68+F52+F31+F16</f>
        <v>72799328.22</v>
      </c>
    </row>
    <row r="129" spans="1:6" ht="12.75">
      <c r="A129" s="4"/>
      <c r="B129" s="5"/>
      <c r="C129" s="4"/>
      <c r="D129" s="17"/>
      <c r="E129" s="17"/>
      <c r="F129" s="17"/>
    </row>
    <row r="130" spans="1:6" ht="12.75">
      <c r="A130" s="11" t="s">
        <v>206</v>
      </c>
      <c r="B130" s="5"/>
      <c r="C130" s="4"/>
      <c r="D130" s="4"/>
      <c r="E130" s="4"/>
      <c r="F130" s="4"/>
    </row>
    <row r="131" spans="1:6" ht="12.75">
      <c r="A131" s="4"/>
      <c r="B131" s="1" t="s">
        <v>207</v>
      </c>
      <c r="C131" s="2" t="s">
        <v>208</v>
      </c>
      <c r="D131" s="3">
        <v>2277.99</v>
      </c>
      <c r="E131" s="3">
        <v>662652</v>
      </c>
      <c r="F131" s="3">
        <v>568000</v>
      </c>
    </row>
    <row r="132" spans="1:6" ht="12.75">
      <c r="A132" s="4"/>
      <c r="B132" s="1" t="s">
        <v>209</v>
      </c>
      <c r="C132" s="2" t="s">
        <v>210</v>
      </c>
      <c r="D132" s="3">
        <v>0</v>
      </c>
      <c r="E132" s="3">
        <v>116792</v>
      </c>
      <c r="F132" s="3">
        <v>116792</v>
      </c>
    </row>
    <row r="133" spans="1:6" ht="12.75">
      <c r="A133" s="4"/>
      <c r="B133" s="1" t="s">
        <v>211</v>
      </c>
      <c r="C133" s="2" t="s">
        <v>212</v>
      </c>
      <c r="D133" s="3">
        <v>124303.84</v>
      </c>
      <c r="E133" s="3">
        <v>229861.41</v>
      </c>
      <c r="F133" s="3">
        <v>236250.13</v>
      </c>
    </row>
    <row r="134" spans="1:6" ht="12.75">
      <c r="A134" s="4"/>
      <c r="B134" s="1" t="s">
        <v>213</v>
      </c>
      <c r="C134" s="2" t="s">
        <v>214</v>
      </c>
      <c r="D134" s="3">
        <v>6157.44</v>
      </c>
      <c r="E134" s="3">
        <v>8000</v>
      </c>
      <c r="F134" s="3">
        <v>8000</v>
      </c>
    </row>
    <row r="135" spans="1:6" ht="12.75">
      <c r="A135" s="4"/>
      <c r="B135" s="1" t="s">
        <v>215</v>
      </c>
      <c r="C135" s="2" t="s">
        <v>216</v>
      </c>
      <c r="D135" s="3">
        <v>1479.86</v>
      </c>
      <c r="E135" s="3">
        <v>3092</v>
      </c>
      <c r="F135" s="3">
        <v>3092</v>
      </c>
    </row>
    <row r="136" spans="1:6" ht="12.75">
      <c r="A136" s="4"/>
      <c r="B136" s="1" t="s">
        <v>217</v>
      </c>
      <c r="C136" s="2" t="s">
        <v>218</v>
      </c>
      <c r="D136" s="3">
        <v>0.57</v>
      </c>
      <c r="E136" s="3">
        <v>3365.16</v>
      </c>
      <c r="F136" s="3">
        <v>3365.16</v>
      </c>
    </row>
    <row r="137" spans="1:6" ht="12.75">
      <c r="A137" s="4"/>
      <c r="B137" s="1" t="s">
        <v>219</v>
      </c>
      <c r="C137" s="2" t="s">
        <v>220</v>
      </c>
      <c r="D137" s="3">
        <v>148926.07</v>
      </c>
      <c r="E137" s="3">
        <v>145000</v>
      </c>
      <c r="F137" s="3">
        <v>140000</v>
      </c>
    </row>
    <row r="138" spans="1:6" ht="12.75">
      <c r="A138" s="4"/>
      <c r="B138" s="1" t="s">
        <v>221</v>
      </c>
      <c r="C138" s="2" t="s">
        <v>222</v>
      </c>
      <c r="D138" s="3">
        <v>20495.46</v>
      </c>
      <c r="E138" s="3">
        <v>25000</v>
      </c>
      <c r="F138" s="3">
        <v>15000</v>
      </c>
    </row>
    <row r="139" spans="1:6" ht="12.75">
      <c r="A139" s="4"/>
      <c r="B139" s="1" t="s">
        <v>223</v>
      </c>
      <c r="C139" s="2" t="s">
        <v>224</v>
      </c>
      <c r="D139" s="3">
        <v>5873.45</v>
      </c>
      <c r="E139" s="3">
        <v>5000</v>
      </c>
      <c r="F139" s="3">
        <v>5000</v>
      </c>
    </row>
    <row r="140" spans="1:6" ht="12.75">
      <c r="A140" s="4"/>
      <c r="B140" s="1" t="s">
        <v>225</v>
      </c>
      <c r="C140" s="2" t="s">
        <v>226</v>
      </c>
      <c r="D140" s="3">
        <v>-283.61</v>
      </c>
      <c r="E140" s="3">
        <v>5000</v>
      </c>
      <c r="F140" s="3">
        <v>5000</v>
      </c>
    </row>
    <row r="141" spans="1:6" ht="12.75">
      <c r="A141" s="4"/>
      <c r="B141" s="1" t="s">
        <v>227</v>
      </c>
      <c r="C141" s="2" t="s">
        <v>228</v>
      </c>
      <c r="D141" s="3">
        <v>113926.29</v>
      </c>
      <c r="E141" s="3">
        <v>100000</v>
      </c>
      <c r="F141" s="3">
        <v>500000.7</v>
      </c>
    </row>
    <row r="142" spans="1:6" ht="12.75">
      <c r="A142" s="4"/>
      <c r="B142" s="1" t="s">
        <v>229</v>
      </c>
      <c r="C142" s="2" t="s">
        <v>230</v>
      </c>
      <c r="D142" s="3">
        <v>101185.23</v>
      </c>
      <c r="E142" s="3">
        <v>75000</v>
      </c>
      <c r="F142" s="3">
        <v>250000</v>
      </c>
    </row>
    <row r="143" spans="1:6" ht="12.75">
      <c r="A143" s="4"/>
      <c r="B143" s="1" t="s">
        <v>231</v>
      </c>
      <c r="C143" s="2" t="s">
        <v>232</v>
      </c>
      <c r="D143" s="3">
        <v>1247.36</v>
      </c>
      <c r="E143" s="3">
        <v>5000</v>
      </c>
      <c r="F143" s="3">
        <v>5000</v>
      </c>
    </row>
    <row r="144" spans="1:6" ht="12.75">
      <c r="A144" s="4"/>
      <c r="B144" s="1" t="s">
        <v>233</v>
      </c>
      <c r="C144" s="2" t="s">
        <v>234</v>
      </c>
      <c r="D144" s="3">
        <v>2040.35</v>
      </c>
      <c r="E144" s="3">
        <v>10000</v>
      </c>
      <c r="F144" s="3">
        <v>5000</v>
      </c>
    </row>
    <row r="145" spans="1:6" ht="12.75">
      <c r="A145" s="4"/>
      <c r="B145" s="1" t="s">
        <v>235</v>
      </c>
      <c r="C145" s="2" t="s">
        <v>236</v>
      </c>
      <c r="D145" s="3">
        <v>50080.56</v>
      </c>
      <c r="E145" s="3">
        <v>45000</v>
      </c>
      <c r="F145" s="3">
        <v>40000</v>
      </c>
    </row>
    <row r="146" spans="1:6" ht="12.75">
      <c r="A146" s="4"/>
      <c r="B146" s="1" t="s">
        <v>237</v>
      </c>
      <c r="C146" s="2" t="s">
        <v>238</v>
      </c>
      <c r="D146" s="3">
        <v>-542.64</v>
      </c>
      <c r="E146" s="3">
        <v>5000</v>
      </c>
      <c r="F146" s="3">
        <v>5000</v>
      </c>
    </row>
    <row r="147" spans="1:6" ht="12.75">
      <c r="A147" s="4"/>
      <c r="B147" s="1" t="s">
        <v>239</v>
      </c>
      <c r="C147" s="2" t="s">
        <v>240</v>
      </c>
      <c r="D147" s="3">
        <v>28876.57</v>
      </c>
      <c r="E147" s="3">
        <v>40000</v>
      </c>
      <c r="F147" s="3">
        <v>40000</v>
      </c>
    </row>
    <row r="148" spans="1:6" ht="12.75">
      <c r="A148" s="4"/>
      <c r="B148" s="1" t="s">
        <v>241</v>
      </c>
      <c r="C148" s="2" t="s">
        <v>242</v>
      </c>
      <c r="D148" s="3">
        <v>0</v>
      </c>
      <c r="E148" s="3">
        <v>5000</v>
      </c>
      <c r="F148" s="3">
        <v>5000</v>
      </c>
    </row>
    <row r="149" spans="1:6" ht="12.75">
      <c r="A149" s="4"/>
      <c r="B149" s="1" t="s">
        <v>243</v>
      </c>
      <c r="C149" s="2" t="s">
        <v>244</v>
      </c>
      <c r="D149" s="3">
        <v>10855.11</v>
      </c>
      <c r="E149" s="3">
        <v>12000</v>
      </c>
      <c r="F149" s="3">
        <v>5000</v>
      </c>
    </row>
    <row r="150" spans="1:6" ht="12.75">
      <c r="A150" s="4"/>
      <c r="B150" s="1" t="s">
        <v>245</v>
      </c>
      <c r="C150" s="2" t="s">
        <v>246</v>
      </c>
      <c r="D150" s="3">
        <v>4761676.73</v>
      </c>
      <c r="E150" s="3">
        <v>6572000</v>
      </c>
      <c r="F150" s="3">
        <v>6572000</v>
      </c>
    </row>
    <row r="151" spans="1:6" ht="12.75">
      <c r="A151" s="12" t="s">
        <v>247</v>
      </c>
      <c r="B151" s="15"/>
      <c r="C151" s="18"/>
      <c r="D151" s="17">
        <f>SUM(D131:D150)</f>
        <v>5378576.630000001</v>
      </c>
      <c r="E151" s="17">
        <f>SUM(E131:E150)</f>
        <v>8072762.57</v>
      </c>
      <c r="F151" s="17">
        <f>SUM(F131:F150)</f>
        <v>8527499.99</v>
      </c>
    </row>
    <row r="152" spans="1:6" ht="12.75">
      <c r="A152" s="4"/>
      <c r="B152" s="5"/>
      <c r="C152" s="4"/>
      <c r="D152" s="4"/>
      <c r="E152" s="4"/>
      <c r="F152" s="4"/>
    </row>
    <row r="153" spans="1:6" ht="12.75">
      <c r="A153" s="4"/>
      <c r="B153" s="5"/>
      <c r="C153" s="4"/>
      <c r="D153" s="4"/>
      <c r="E153" s="4"/>
      <c r="F153" s="4"/>
    </row>
    <row r="154" spans="1:6" ht="12.75">
      <c r="A154" s="4"/>
      <c r="B154" s="5"/>
      <c r="C154" s="4"/>
      <c r="D154" s="4"/>
      <c r="E154" s="4"/>
      <c r="F154" s="4"/>
    </row>
    <row r="155" spans="1:6" ht="12.75">
      <c r="A155" s="4"/>
      <c r="B155" s="5"/>
      <c r="C155" s="4"/>
      <c r="D155" s="4"/>
      <c r="E155" s="4"/>
      <c r="F155" s="4"/>
    </row>
    <row r="156" spans="1:6" ht="12.75">
      <c r="A156" s="4"/>
      <c r="B156" s="5"/>
      <c r="C156" s="4"/>
      <c r="D156" s="4"/>
      <c r="E156" s="4"/>
      <c r="F156" s="4"/>
    </row>
    <row r="157" spans="1:6" ht="12.75">
      <c r="A157" s="12" t="s">
        <v>248</v>
      </c>
      <c r="B157" s="5"/>
      <c r="C157" s="4"/>
      <c r="D157" s="4"/>
      <c r="E157" s="4"/>
      <c r="F157" s="4"/>
    </row>
    <row r="158" spans="1:6" ht="12.75">
      <c r="A158" s="11" t="s">
        <v>249</v>
      </c>
      <c r="B158" s="5"/>
      <c r="C158" s="4"/>
      <c r="D158" s="4"/>
      <c r="E158" s="4"/>
      <c r="F158" s="4"/>
    </row>
    <row r="159" spans="1:6" ht="12.75">
      <c r="A159" s="4"/>
      <c r="B159" s="1" t="s">
        <v>250</v>
      </c>
      <c r="C159" s="2" t="s">
        <v>251</v>
      </c>
      <c r="D159" s="3">
        <v>0</v>
      </c>
      <c r="E159" s="3">
        <v>1373298</v>
      </c>
      <c r="F159" s="3">
        <v>1183163</v>
      </c>
    </row>
    <row r="160" spans="1:6" ht="12.75">
      <c r="A160" s="4"/>
      <c r="B160" s="1" t="s">
        <v>252</v>
      </c>
      <c r="C160" s="2" t="s">
        <v>253</v>
      </c>
      <c r="D160" s="3">
        <v>31540.48</v>
      </c>
      <c r="E160" s="3">
        <v>42000</v>
      </c>
      <c r="F160" s="3">
        <v>42000</v>
      </c>
    </row>
    <row r="161" spans="1:6" ht="12.75">
      <c r="A161" s="4"/>
      <c r="B161" s="1" t="s">
        <v>254</v>
      </c>
      <c r="C161" s="2" t="s">
        <v>255</v>
      </c>
      <c r="D161" s="3">
        <v>600871.78</v>
      </c>
      <c r="E161" s="3">
        <v>625000</v>
      </c>
      <c r="F161" s="3">
        <v>703000</v>
      </c>
    </row>
    <row r="162" spans="1:6" ht="12.75">
      <c r="A162" s="4"/>
      <c r="B162" s="1" t="s">
        <v>256</v>
      </c>
      <c r="C162" s="2" t="s">
        <v>257</v>
      </c>
      <c r="D162" s="3">
        <v>981.29</v>
      </c>
      <c r="E162" s="3">
        <v>1012</v>
      </c>
      <c r="F162" s="3">
        <v>1012</v>
      </c>
    </row>
    <row r="163" spans="1:6" ht="12.75">
      <c r="A163" s="4"/>
      <c r="B163" s="1" t="s">
        <v>258</v>
      </c>
      <c r="C163" s="2" t="s">
        <v>259</v>
      </c>
      <c r="D163" s="3">
        <v>58343.03</v>
      </c>
      <c r="E163" s="3">
        <v>500000</v>
      </c>
      <c r="F163" s="3">
        <v>500000</v>
      </c>
    </row>
    <row r="164" spans="1:6" ht="12.75">
      <c r="A164" s="4"/>
      <c r="B164" s="1" t="s">
        <v>260</v>
      </c>
      <c r="C164" s="2" t="s">
        <v>261</v>
      </c>
      <c r="D164" s="3">
        <v>37465.76</v>
      </c>
      <c r="E164" s="3">
        <v>57458.75</v>
      </c>
      <c r="F164" s="3">
        <v>58919.84</v>
      </c>
    </row>
    <row r="165" spans="1:6" ht="12.75">
      <c r="A165" s="4"/>
      <c r="B165" s="1" t="s">
        <v>262</v>
      </c>
      <c r="C165" s="2" t="s">
        <v>263</v>
      </c>
      <c r="D165" s="3">
        <v>44367.75</v>
      </c>
      <c r="E165" s="3">
        <v>50000</v>
      </c>
      <c r="F165" s="3">
        <v>50000</v>
      </c>
    </row>
    <row r="166" spans="1:6" ht="12.75">
      <c r="A166" s="4"/>
      <c r="B166" s="1" t="s">
        <v>264</v>
      </c>
      <c r="C166" s="2" t="s">
        <v>265</v>
      </c>
      <c r="D166" s="3">
        <v>110639.05</v>
      </c>
      <c r="E166" s="3">
        <v>78000</v>
      </c>
      <c r="F166" s="3">
        <v>75000</v>
      </c>
    </row>
    <row r="167" spans="1:6" ht="12.75">
      <c r="A167" s="4"/>
      <c r="B167" s="1" t="s">
        <v>266</v>
      </c>
      <c r="C167" s="2" t="s">
        <v>267</v>
      </c>
      <c r="D167" s="3">
        <v>26544.39</v>
      </c>
      <c r="E167" s="3">
        <v>27596.72</v>
      </c>
      <c r="F167" s="3">
        <v>31751.51</v>
      </c>
    </row>
    <row r="168" spans="1:6" ht="12.75">
      <c r="A168" s="4"/>
      <c r="B168" s="1" t="s">
        <v>268</v>
      </c>
      <c r="C168" s="2" t="s">
        <v>269</v>
      </c>
      <c r="D168" s="3">
        <v>1216.56</v>
      </c>
      <c r="E168" s="3">
        <v>4080.63</v>
      </c>
      <c r="F168" s="3">
        <v>4080.63</v>
      </c>
    </row>
    <row r="169" spans="1:6" ht="12.75">
      <c r="A169" s="4"/>
      <c r="B169" s="1" t="s">
        <v>270</v>
      </c>
      <c r="C169" s="2" t="s">
        <v>271</v>
      </c>
      <c r="D169" s="3">
        <v>367.37</v>
      </c>
      <c r="E169" s="3">
        <v>5000</v>
      </c>
      <c r="F169" s="3">
        <v>5000</v>
      </c>
    </row>
    <row r="170" spans="1:6" ht="12.75">
      <c r="A170" s="4"/>
      <c r="B170" s="1" t="s">
        <v>272</v>
      </c>
      <c r="C170" s="2" t="s">
        <v>273</v>
      </c>
      <c r="D170" s="3">
        <v>12856.82</v>
      </c>
      <c r="E170" s="3">
        <v>20000</v>
      </c>
      <c r="F170" s="3">
        <v>80000</v>
      </c>
    </row>
    <row r="171" spans="1:6" ht="12.75">
      <c r="A171" s="4"/>
      <c r="B171" s="1" t="s">
        <v>274</v>
      </c>
      <c r="C171" s="2" t="s">
        <v>275</v>
      </c>
      <c r="D171" s="3">
        <v>38009</v>
      </c>
      <c r="E171" s="3">
        <v>51624.85</v>
      </c>
      <c r="F171" s="3">
        <v>50000</v>
      </c>
    </row>
    <row r="172" spans="1:6" ht="12.75">
      <c r="A172" s="4"/>
      <c r="B172" s="5"/>
      <c r="C172" s="1" t="s">
        <v>276</v>
      </c>
      <c r="D172" s="13">
        <f>SUM(D159:D171)</f>
        <v>963203.2800000001</v>
      </c>
      <c r="E172" s="13">
        <f>SUM(E159:E171)</f>
        <v>2835070.95</v>
      </c>
      <c r="F172" s="13">
        <f>SUM(F159:F171)</f>
        <v>2783926.9799999995</v>
      </c>
    </row>
    <row r="173" spans="1:6" ht="12.75">
      <c r="A173" s="4"/>
      <c r="B173" s="5"/>
      <c r="C173" s="4"/>
      <c r="D173" s="3"/>
      <c r="E173" s="3"/>
      <c r="F173" s="3"/>
    </row>
    <row r="174" spans="1:6" ht="12.75">
      <c r="A174" s="11" t="s">
        <v>277</v>
      </c>
      <c r="B174" s="5"/>
      <c r="C174" s="4"/>
      <c r="D174" s="4"/>
      <c r="E174" s="4"/>
      <c r="F174" s="4"/>
    </row>
    <row r="175" spans="1:6" ht="12.75">
      <c r="A175" s="4"/>
      <c r="B175" s="1" t="s">
        <v>278</v>
      </c>
      <c r="C175" s="2" t="s">
        <v>279</v>
      </c>
      <c r="D175" s="3">
        <v>469136.31</v>
      </c>
      <c r="E175" s="3">
        <v>471598.3</v>
      </c>
      <c r="F175" s="3">
        <v>492247.02</v>
      </c>
    </row>
    <row r="176" spans="1:6" ht="12.75">
      <c r="A176" s="4"/>
      <c r="B176" s="1" t="s">
        <v>280</v>
      </c>
      <c r="C176" s="2" t="s">
        <v>281</v>
      </c>
      <c r="D176" s="3">
        <v>54142.27</v>
      </c>
      <c r="E176" s="3">
        <v>25000.7</v>
      </c>
      <c r="F176" s="3">
        <v>25000</v>
      </c>
    </row>
    <row r="177" spans="1:6" ht="12.75">
      <c r="A177" s="4"/>
      <c r="B177" s="5"/>
      <c r="C177" s="1" t="s">
        <v>282</v>
      </c>
      <c r="D177" s="19">
        <f>+D176+D175</f>
        <v>523278.58</v>
      </c>
      <c r="E177" s="19">
        <f>+E176+E175</f>
        <v>496599</v>
      </c>
      <c r="F177" s="19">
        <f>+F176+F175</f>
        <v>517247.02</v>
      </c>
    </row>
    <row r="178" spans="1:6" ht="12.75">
      <c r="A178" s="4"/>
      <c r="B178" s="5"/>
      <c r="C178" s="4"/>
      <c r="D178" s="3"/>
      <c r="E178" s="3"/>
      <c r="F178" s="3"/>
    </row>
    <row r="179" spans="1:6" ht="12.75">
      <c r="A179" s="11" t="s">
        <v>283</v>
      </c>
      <c r="B179" s="5"/>
      <c r="C179" s="4"/>
      <c r="D179" s="4"/>
      <c r="E179" s="4"/>
      <c r="F179" s="4"/>
    </row>
    <row r="180" spans="1:6" ht="12.75">
      <c r="A180" s="4"/>
      <c r="B180" s="1" t="s">
        <v>284</v>
      </c>
      <c r="C180" s="2" t="s">
        <v>285</v>
      </c>
      <c r="D180" s="3">
        <v>17097.35</v>
      </c>
      <c r="E180" s="3">
        <v>79340.89</v>
      </c>
      <c r="F180" s="3">
        <v>82910.16</v>
      </c>
    </row>
    <row r="181" spans="1:6" ht="12.75">
      <c r="A181" s="4"/>
      <c r="B181" s="1" t="s">
        <v>286</v>
      </c>
      <c r="C181" s="2" t="s">
        <v>287</v>
      </c>
      <c r="D181" s="3">
        <v>2421.33</v>
      </c>
      <c r="E181" s="3">
        <v>116020</v>
      </c>
      <c r="F181" s="3">
        <v>116020</v>
      </c>
    </row>
    <row r="182" spans="1:6" ht="12.75">
      <c r="A182" s="4"/>
      <c r="B182" s="1" t="s">
        <v>288</v>
      </c>
      <c r="C182" s="2" t="s">
        <v>289</v>
      </c>
      <c r="D182" s="3">
        <v>137277.31</v>
      </c>
      <c r="E182" s="3">
        <v>165000</v>
      </c>
      <c r="F182" s="3">
        <v>165000</v>
      </c>
    </row>
    <row r="183" spans="1:6" ht="12.75">
      <c r="A183" s="4"/>
      <c r="B183" s="1" t="s">
        <v>290</v>
      </c>
      <c r="C183" s="2" t="s">
        <v>291</v>
      </c>
      <c r="D183" s="3">
        <v>9591.03</v>
      </c>
      <c r="E183" s="3">
        <v>2000</v>
      </c>
      <c r="F183" s="3">
        <v>1000</v>
      </c>
    </row>
    <row r="184" spans="1:6" ht="12.75">
      <c r="A184" s="4"/>
      <c r="B184" s="1" t="s">
        <v>292</v>
      </c>
      <c r="C184" s="2" t="s">
        <v>293</v>
      </c>
      <c r="D184" s="3">
        <v>12682405.08</v>
      </c>
      <c r="E184" s="3">
        <v>12500000</v>
      </c>
      <c r="F184" s="3">
        <v>12500000</v>
      </c>
    </row>
    <row r="185" spans="1:6" ht="12.75">
      <c r="A185" s="4"/>
      <c r="B185" s="5"/>
      <c r="C185" s="1" t="s">
        <v>294</v>
      </c>
      <c r="D185" s="13">
        <f>SUM(D180:D184)</f>
        <v>12848792.1</v>
      </c>
      <c r="E185" s="13">
        <f>SUM(E180:E184)</f>
        <v>12862360.89</v>
      </c>
      <c r="F185" s="13">
        <f>SUM(F180:F184)</f>
        <v>12864930.16</v>
      </c>
    </row>
    <row r="186" spans="1:6" ht="12.75">
      <c r="A186" s="12" t="s">
        <v>295</v>
      </c>
      <c r="B186" s="15"/>
      <c r="C186" s="18"/>
      <c r="D186" s="14">
        <f>+D185+D177+D172</f>
        <v>14335273.959999999</v>
      </c>
      <c r="E186" s="14">
        <f>+E185+E177+E172</f>
        <v>16194030.84</v>
      </c>
      <c r="F186" s="14">
        <f>+F185+F177+F172</f>
        <v>16166104.16</v>
      </c>
    </row>
    <row r="187" spans="1:6" ht="12.75">
      <c r="A187" s="4"/>
      <c r="B187" s="5"/>
      <c r="C187" s="4"/>
      <c r="D187" s="3"/>
      <c r="E187" s="3"/>
      <c r="F187" s="3"/>
    </row>
    <row r="188" spans="1:6" ht="12.75">
      <c r="A188" s="11" t="s">
        <v>296</v>
      </c>
      <c r="B188" s="5"/>
      <c r="C188" s="4"/>
      <c r="D188" s="4"/>
      <c r="E188" s="4"/>
      <c r="F188" s="4"/>
    </row>
    <row r="189" spans="1:6" ht="12.75">
      <c r="A189" s="4"/>
      <c r="B189" s="1" t="s">
        <v>297</v>
      </c>
      <c r="C189" s="2" t="s">
        <v>298</v>
      </c>
      <c r="D189" s="3">
        <v>4155207.34</v>
      </c>
      <c r="E189" s="3">
        <v>4361038.74</v>
      </c>
      <c r="F189" s="3">
        <v>4813265.7</v>
      </c>
    </row>
    <row r="190" spans="1:6" ht="12.75">
      <c r="A190" s="4"/>
      <c r="B190" s="1" t="s">
        <v>299</v>
      </c>
      <c r="C190" s="2" t="s">
        <v>300</v>
      </c>
      <c r="D190" s="3">
        <v>473844.6</v>
      </c>
      <c r="E190" s="3">
        <v>534397.25</v>
      </c>
      <c r="F190" s="3">
        <v>556253.79</v>
      </c>
    </row>
    <row r="191" spans="1:6" ht="12.75">
      <c r="A191" s="4"/>
      <c r="B191" s="1" t="s">
        <v>301</v>
      </c>
      <c r="C191" s="2" t="s">
        <v>302</v>
      </c>
      <c r="D191" s="3">
        <v>206365.74</v>
      </c>
      <c r="E191" s="3">
        <v>209359.54</v>
      </c>
      <c r="F191" s="3">
        <v>220649.98</v>
      </c>
    </row>
    <row r="192" spans="1:6" ht="12.75">
      <c r="A192" s="4"/>
      <c r="B192" s="1" t="s">
        <v>303</v>
      </c>
      <c r="C192" s="2" t="s">
        <v>304</v>
      </c>
      <c r="D192" s="3">
        <v>146668.49</v>
      </c>
      <c r="E192" s="3">
        <v>167546.56</v>
      </c>
      <c r="F192" s="3">
        <v>196648.03</v>
      </c>
    </row>
    <row r="193" spans="1:6" ht="12.75">
      <c r="A193" s="4"/>
      <c r="B193" s="1" t="s">
        <v>305</v>
      </c>
      <c r="C193" s="2" t="s">
        <v>306</v>
      </c>
      <c r="D193" s="3">
        <v>29404.2</v>
      </c>
      <c r="E193" s="3">
        <v>14000</v>
      </c>
      <c r="F193" s="3">
        <v>14000</v>
      </c>
    </row>
    <row r="194" spans="1:6" ht="12.75">
      <c r="A194" s="12" t="s">
        <v>307</v>
      </c>
      <c r="B194" s="15"/>
      <c r="C194" s="18"/>
      <c r="D194" s="17">
        <f>SUM(D189:D193)</f>
        <v>5011490.37</v>
      </c>
      <c r="E194" s="17">
        <f>SUM(E189:E193)</f>
        <v>5286342.09</v>
      </c>
      <c r="F194" s="17">
        <f>SUM(F189:F193)</f>
        <v>5800817.500000001</v>
      </c>
    </row>
    <row r="195" spans="1:6" ht="12.75">
      <c r="A195" s="4"/>
      <c r="B195" s="5"/>
      <c r="C195" s="4"/>
      <c r="D195" s="14"/>
      <c r="E195" s="14"/>
      <c r="F195" s="14"/>
    </row>
    <row r="196" spans="1:6" ht="12.75">
      <c r="A196" s="12" t="s">
        <v>308</v>
      </c>
      <c r="B196" s="5"/>
      <c r="C196" s="4"/>
      <c r="D196" s="4"/>
      <c r="E196" s="4"/>
      <c r="F196" s="4"/>
    </row>
    <row r="197" spans="1:6" ht="12.75">
      <c r="A197" s="11" t="s">
        <v>309</v>
      </c>
      <c r="B197" s="4"/>
      <c r="C197" s="4"/>
      <c r="D197" s="4"/>
      <c r="E197" s="4"/>
      <c r="F197" s="4"/>
    </row>
    <row r="198" spans="1:6" ht="12.75">
      <c r="A198" s="4"/>
      <c r="B198" s="1" t="s">
        <v>310</v>
      </c>
      <c r="C198" s="2" t="s">
        <v>311</v>
      </c>
      <c r="D198" s="3">
        <v>19876.84</v>
      </c>
      <c r="E198" s="3">
        <v>21000</v>
      </c>
      <c r="F198" s="3">
        <v>21000</v>
      </c>
    </row>
    <row r="199" spans="1:6" ht="12.75">
      <c r="A199" s="4"/>
      <c r="B199" s="5"/>
      <c r="C199" s="4"/>
      <c r="D199" s="4"/>
      <c r="E199" s="4"/>
      <c r="F199" s="4"/>
    </row>
    <row r="200" spans="1:6" ht="12.75">
      <c r="A200" s="11" t="s">
        <v>312</v>
      </c>
      <c r="B200" s="5"/>
      <c r="C200" s="4"/>
      <c r="D200" s="4"/>
      <c r="E200" s="4"/>
      <c r="F200" s="4"/>
    </row>
    <row r="201" spans="1:6" ht="12.75">
      <c r="A201" s="11"/>
      <c r="B201" s="5">
        <v>250707</v>
      </c>
      <c r="C201" s="4" t="s">
        <v>313</v>
      </c>
      <c r="D201" s="3">
        <v>0</v>
      </c>
      <c r="E201" s="3">
        <v>0</v>
      </c>
      <c r="F201" s="3">
        <v>85000</v>
      </c>
    </row>
    <row r="202" spans="1:6" ht="12.75">
      <c r="A202" s="4"/>
      <c r="B202" s="1" t="s">
        <v>314</v>
      </c>
      <c r="C202" s="2" t="s">
        <v>315</v>
      </c>
      <c r="D202" s="3">
        <v>0</v>
      </c>
      <c r="E202" s="3">
        <v>20000</v>
      </c>
      <c r="F202" s="3">
        <v>20000</v>
      </c>
    </row>
    <row r="203" spans="1:6" ht="12.75">
      <c r="A203" s="4"/>
      <c r="B203" s="1" t="s">
        <v>316</v>
      </c>
      <c r="C203" s="2" t="s">
        <v>317</v>
      </c>
      <c r="D203" s="3">
        <v>461932.71</v>
      </c>
      <c r="E203" s="3">
        <v>466272.1</v>
      </c>
      <c r="F203" s="3">
        <v>483930.48</v>
      </c>
    </row>
    <row r="204" spans="1:6" ht="12.75">
      <c r="A204" s="4"/>
      <c r="B204" s="1"/>
      <c r="C204" s="2"/>
      <c r="D204" s="3"/>
      <c r="E204" s="3"/>
      <c r="F204" s="3"/>
    </row>
    <row r="205" spans="1:6" ht="12.75">
      <c r="A205" s="4"/>
      <c r="B205" s="1"/>
      <c r="C205" s="2"/>
      <c r="D205" s="3"/>
      <c r="E205" s="3"/>
      <c r="F205" s="3"/>
    </row>
    <row r="206" spans="1:6" ht="12.75">
      <c r="A206" s="4"/>
      <c r="B206" s="1"/>
      <c r="C206" s="2"/>
      <c r="D206" s="3"/>
      <c r="E206" s="3"/>
      <c r="F206" s="3"/>
    </row>
    <row r="207" spans="1:6" ht="12.75">
      <c r="A207" s="4"/>
      <c r="B207" s="1"/>
      <c r="C207" s="2"/>
      <c r="D207" s="3"/>
      <c r="E207" s="3"/>
      <c r="F207" s="3"/>
    </row>
    <row r="208" spans="1:6" ht="12.75">
      <c r="A208" s="4"/>
      <c r="B208" s="1"/>
      <c r="C208" s="2"/>
      <c r="D208" s="3"/>
      <c r="E208" s="3"/>
      <c r="F208" s="3"/>
    </row>
    <row r="209" spans="1:6" ht="12.75">
      <c r="A209" s="11" t="s">
        <v>318</v>
      </c>
      <c r="B209" s="5"/>
      <c r="C209" s="4"/>
      <c r="D209" s="4"/>
      <c r="E209" s="4"/>
      <c r="F209" s="4"/>
    </row>
    <row r="210" spans="1:6" ht="12.75">
      <c r="A210" s="4"/>
      <c r="B210" s="1" t="s">
        <v>319</v>
      </c>
      <c r="C210" s="2" t="s">
        <v>320</v>
      </c>
      <c r="D210" s="3">
        <v>8863.03</v>
      </c>
      <c r="E210" s="3">
        <v>7579.06</v>
      </c>
      <c r="F210" s="3">
        <v>9579.06</v>
      </c>
    </row>
    <row r="211" spans="1:6" ht="12.75">
      <c r="A211" s="4"/>
      <c r="B211" s="1" t="s">
        <v>321</v>
      </c>
      <c r="C211" s="2" t="s">
        <v>322</v>
      </c>
      <c r="D211" s="3">
        <v>177421.7</v>
      </c>
      <c r="E211" s="3">
        <v>130000</v>
      </c>
      <c r="F211" s="3">
        <v>130000</v>
      </c>
    </row>
    <row r="212" spans="1:6" ht="12.75">
      <c r="A212" s="4"/>
      <c r="B212" s="1" t="s">
        <v>323</v>
      </c>
      <c r="C212" s="2" t="s">
        <v>324</v>
      </c>
      <c r="D212" s="3">
        <v>349860.3</v>
      </c>
      <c r="E212" s="3">
        <v>466608.48</v>
      </c>
      <c r="F212" s="3">
        <v>484352.42</v>
      </c>
    </row>
    <row r="213" spans="1:6" ht="12.75">
      <c r="A213" s="4"/>
      <c r="B213" s="5"/>
      <c r="C213" s="1" t="s">
        <v>325</v>
      </c>
      <c r="D213" s="3">
        <v>998077.74</v>
      </c>
      <c r="E213" s="3">
        <v>1090459.64</v>
      </c>
      <c r="F213" s="3">
        <v>1212861.96</v>
      </c>
    </row>
    <row r="214" spans="1:6" ht="12.75">
      <c r="A214" s="4"/>
      <c r="B214" s="5"/>
      <c r="C214" s="4"/>
      <c r="D214" s="4"/>
      <c r="E214" s="4"/>
      <c r="F214" s="4"/>
    </row>
    <row r="215" spans="1:6" ht="12.75">
      <c r="A215" s="11" t="s">
        <v>326</v>
      </c>
      <c r="B215" s="5"/>
      <c r="C215" s="4"/>
      <c r="D215" s="4"/>
      <c r="E215" s="4"/>
      <c r="F215" s="4"/>
    </row>
    <row r="216" spans="1:6" ht="12.75">
      <c r="A216" s="4"/>
      <c r="B216" s="1" t="s">
        <v>327</v>
      </c>
      <c r="C216" s="2" t="s">
        <v>328</v>
      </c>
      <c r="D216" s="3">
        <v>533602.78</v>
      </c>
      <c r="E216" s="3">
        <v>559127.57</v>
      </c>
      <c r="F216" s="3">
        <v>578158.75</v>
      </c>
    </row>
    <row r="217" spans="1:6" ht="12.75">
      <c r="A217" s="4"/>
      <c r="B217" s="5"/>
      <c r="C217" s="4"/>
      <c r="D217" s="4"/>
      <c r="E217" s="4"/>
      <c r="F217" s="4"/>
    </row>
    <row r="218" spans="1:6" ht="12.75">
      <c r="A218" s="11" t="s">
        <v>329</v>
      </c>
      <c r="B218" s="5"/>
      <c r="C218" s="4"/>
      <c r="D218" s="4"/>
      <c r="E218" s="4"/>
      <c r="F218" s="4"/>
    </row>
    <row r="219" spans="1:6" ht="12.75">
      <c r="A219" s="4"/>
      <c r="B219" s="1" t="s">
        <v>330</v>
      </c>
      <c r="C219" s="2" t="s">
        <v>331</v>
      </c>
      <c r="D219" s="3">
        <v>515204.79</v>
      </c>
      <c r="E219" s="3">
        <v>447115.42</v>
      </c>
      <c r="F219" s="3">
        <v>469984.37</v>
      </c>
    </row>
    <row r="220" spans="1:6" ht="12.75">
      <c r="A220" s="4"/>
      <c r="B220" s="5"/>
      <c r="C220" s="4"/>
      <c r="D220" s="4"/>
      <c r="E220" s="4"/>
      <c r="F220" s="4"/>
    </row>
    <row r="221" spans="1:6" ht="12.75">
      <c r="A221" s="11" t="s">
        <v>332</v>
      </c>
      <c r="B221" s="5"/>
      <c r="C221" s="4"/>
      <c r="D221" s="4"/>
      <c r="E221" s="4"/>
      <c r="F221" s="4"/>
    </row>
    <row r="222" spans="1:6" ht="12.75">
      <c r="A222" s="4"/>
      <c r="B222" s="1" t="s">
        <v>333</v>
      </c>
      <c r="C222" s="2" t="s">
        <v>334</v>
      </c>
      <c r="D222" s="3">
        <v>99937.87</v>
      </c>
      <c r="E222" s="3">
        <v>107850.31</v>
      </c>
      <c r="F222" s="3">
        <v>107699.76</v>
      </c>
    </row>
    <row r="223" spans="1:6" ht="12.75">
      <c r="A223" s="4"/>
      <c r="B223" s="1" t="s">
        <v>335</v>
      </c>
      <c r="C223" s="2" t="s">
        <v>336</v>
      </c>
      <c r="D223" s="3">
        <v>328456.76</v>
      </c>
      <c r="E223" s="3">
        <v>164321.84</v>
      </c>
      <c r="F223" s="3">
        <v>171591.41</v>
      </c>
    </row>
    <row r="224" spans="1:6" ht="12.75">
      <c r="A224" s="4"/>
      <c r="B224" s="1" t="s">
        <v>337</v>
      </c>
      <c r="C224" s="2" t="s">
        <v>338</v>
      </c>
      <c r="D224" s="3">
        <v>247096.59</v>
      </c>
      <c r="E224" s="3">
        <v>155347.63</v>
      </c>
      <c r="F224" s="3">
        <v>284000</v>
      </c>
    </row>
    <row r="225" spans="1:6" ht="12.75">
      <c r="A225" s="4"/>
      <c r="B225" s="1" t="s">
        <v>339</v>
      </c>
      <c r="C225" s="2" t="s">
        <v>340</v>
      </c>
      <c r="D225" s="3">
        <v>217076.5</v>
      </c>
      <c r="E225" s="3">
        <v>272157.45</v>
      </c>
      <c r="F225" s="3">
        <v>281276.66</v>
      </c>
    </row>
    <row r="226" spans="1:6" ht="12.75">
      <c r="A226" s="4"/>
      <c r="B226" s="1" t="s">
        <v>341</v>
      </c>
      <c r="C226" s="2" t="s">
        <v>342</v>
      </c>
      <c r="D226" s="3">
        <v>425023.8</v>
      </c>
      <c r="E226" s="3">
        <v>477196.5</v>
      </c>
      <c r="F226" s="3">
        <v>496485.69</v>
      </c>
    </row>
    <row r="227" spans="1:6" ht="12.75">
      <c r="A227" s="4"/>
      <c r="B227" s="1" t="s">
        <v>343</v>
      </c>
      <c r="C227" s="2" t="s">
        <v>344</v>
      </c>
      <c r="D227" s="3">
        <v>141209.09</v>
      </c>
      <c r="E227" s="3">
        <v>65694.87</v>
      </c>
      <c r="F227" s="3">
        <v>65722.87</v>
      </c>
    </row>
    <row r="228" spans="1:6" ht="12.75">
      <c r="A228" s="4"/>
      <c r="B228" s="1" t="s">
        <v>345</v>
      </c>
      <c r="C228" s="2" t="s">
        <v>346</v>
      </c>
      <c r="D228" s="3">
        <v>315562.11</v>
      </c>
      <c r="E228" s="3">
        <v>353362.58</v>
      </c>
      <c r="F228" s="3">
        <v>375230.3</v>
      </c>
    </row>
    <row r="229" spans="1:6" ht="12.75">
      <c r="A229" s="4"/>
      <c r="B229" s="1" t="s">
        <v>347</v>
      </c>
      <c r="C229" s="2" t="s">
        <v>348</v>
      </c>
      <c r="D229" s="3">
        <v>125263.99</v>
      </c>
      <c r="E229" s="3">
        <v>35991.12</v>
      </c>
      <c r="F229" s="3">
        <v>78797.94</v>
      </c>
    </row>
    <row r="230" spans="1:6" ht="12.75">
      <c r="A230" s="4"/>
      <c r="B230" s="1" t="s">
        <v>349</v>
      </c>
      <c r="C230" s="2" t="s">
        <v>350</v>
      </c>
      <c r="D230" s="3">
        <v>540599.27</v>
      </c>
      <c r="E230" s="3">
        <v>531081.93</v>
      </c>
      <c r="F230" s="3">
        <v>659615.86</v>
      </c>
    </row>
    <row r="231" spans="1:6" ht="12.75">
      <c r="A231" s="4"/>
      <c r="B231" s="1" t="s">
        <v>351</v>
      </c>
      <c r="C231" s="2" t="s">
        <v>352</v>
      </c>
      <c r="D231" s="3">
        <v>546473.11</v>
      </c>
      <c r="E231" s="3">
        <v>729158.11</v>
      </c>
      <c r="F231" s="3">
        <v>782377.32</v>
      </c>
    </row>
    <row r="232" spans="1:6" ht="12.75">
      <c r="A232" s="4"/>
      <c r="B232" s="1" t="s">
        <v>353</v>
      </c>
      <c r="C232" s="2" t="s">
        <v>354</v>
      </c>
      <c r="D232" s="3">
        <v>449129.68</v>
      </c>
      <c r="E232" s="3">
        <v>384999.41</v>
      </c>
      <c r="F232" s="3">
        <v>392430.24</v>
      </c>
    </row>
    <row r="233" spans="1:6" ht="12.75">
      <c r="A233" s="4"/>
      <c r="B233" s="1" t="s">
        <v>355</v>
      </c>
      <c r="C233" s="2" t="s">
        <v>356</v>
      </c>
      <c r="D233" s="3">
        <v>829607.15</v>
      </c>
      <c r="E233" s="3">
        <v>725032.95</v>
      </c>
      <c r="F233" s="3">
        <v>756124.27</v>
      </c>
    </row>
    <row r="234" spans="1:6" ht="12.75">
      <c r="A234" s="4"/>
      <c r="B234" s="1" t="s">
        <v>357</v>
      </c>
      <c r="C234" s="2" t="s">
        <v>358</v>
      </c>
      <c r="D234" s="3">
        <v>119576.05</v>
      </c>
      <c r="E234" s="3">
        <v>141598.41</v>
      </c>
      <c r="F234" s="3">
        <v>164466.07</v>
      </c>
    </row>
    <row r="235" spans="1:6" ht="12.75">
      <c r="A235" s="4"/>
      <c r="B235" s="5"/>
      <c r="C235" s="1" t="s">
        <v>359</v>
      </c>
      <c r="D235" s="3">
        <v>4385011.97</v>
      </c>
      <c r="E235" s="3">
        <v>4143793.11</v>
      </c>
      <c r="F235" s="3">
        <v>4615818.39</v>
      </c>
    </row>
    <row r="236" spans="1:6" ht="12.75">
      <c r="A236" s="4"/>
      <c r="B236" s="5"/>
      <c r="C236" s="4"/>
      <c r="D236" s="4"/>
      <c r="E236" s="4"/>
      <c r="F236" s="4"/>
    </row>
    <row r="237" spans="1:6" ht="12.75">
      <c r="A237" s="11" t="s">
        <v>360</v>
      </c>
      <c r="B237" s="5"/>
      <c r="C237" s="4"/>
      <c r="D237" s="4"/>
      <c r="E237" s="4"/>
      <c r="F237" s="4"/>
    </row>
    <row r="238" spans="1:6" ht="12.75">
      <c r="A238" s="4"/>
      <c r="B238" s="1" t="s">
        <v>361</v>
      </c>
      <c r="C238" s="2" t="s">
        <v>362</v>
      </c>
      <c r="D238" s="3">
        <v>0</v>
      </c>
      <c r="E238" s="3">
        <v>0</v>
      </c>
      <c r="F238" s="3">
        <v>173000</v>
      </c>
    </row>
    <row r="239" spans="1:6" ht="12.75">
      <c r="A239" s="4"/>
      <c r="B239" s="1" t="s">
        <v>363</v>
      </c>
      <c r="C239" s="2" t="s">
        <v>364</v>
      </c>
      <c r="D239" s="3">
        <v>0</v>
      </c>
      <c r="E239" s="3">
        <v>0</v>
      </c>
      <c r="F239" s="3">
        <v>40000</v>
      </c>
    </row>
    <row r="240" spans="1:6" ht="12.75">
      <c r="A240" s="4"/>
      <c r="B240" s="5"/>
      <c r="C240" s="1" t="s">
        <v>365</v>
      </c>
      <c r="D240" s="3">
        <v>105269.52</v>
      </c>
      <c r="E240" s="3">
        <v>0</v>
      </c>
      <c r="F240" s="3">
        <v>213000</v>
      </c>
    </row>
    <row r="241" spans="1:6" ht="12.75">
      <c r="A241" s="12" t="s">
        <v>366</v>
      </c>
      <c r="B241" s="15"/>
      <c r="C241" s="12"/>
      <c r="D241" s="16">
        <f>+D240+D235+D219+D216+D213+D198</f>
        <v>6557043.64</v>
      </c>
      <c r="E241" s="16">
        <f>+E240+E235+E219+E216+E213+E198</f>
        <v>6261495.74</v>
      </c>
      <c r="F241" s="16">
        <f>+F240+F235+F219+F216+F213+F198</f>
        <v>7110823.47</v>
      </c>
    </row>
    <row r="242" spans="1:6" ht="12.75">
      <c r="A242" s="4"/>
      <c r="B242" s="5"/>
      <c r="C242" s="4"/>
      <c r="D242" s="16"/>
      <c r="E242" s="16"/>
      <c r="F242" s="16"/>
    </row>
    <row r="243" spans="1:6" ht="12.75">
      <c r="A243" s="12" t="s">
        <v>367</v>
      </c>
      <c r="B243" s="5"/>
      <c r="C243" s="4"/>
      <c r="D243" s="4"/>
      <c r="E243" s="4"/>
      <c r="F243" s="4"/>
    </row>
    <row r="244" spans="1:6" ht="12.75">
      <c r="A244" s="11" t="s">
        <v>368</v>
      </c>
      <c r="B244" s="5"/>
      <c r="C244" s="4"/>
      <c r="D244" s="4"/>
      <c r="E244" s="4"/>
      <c r="F244" s="4"/>
    </row>
    <row r="245" spans="1:6" ht="12.75">
      <c r="A245" s="4"/>
      <c r="B245" s="1" t="s">
        <v>369</v>
      </c>
      <c r="C245" s="2" t="s">
        <v>370</v>
      </c>
      <c r="D245" s="3">
        <v>79354</v>
      </c>
      <c r="E245" s="3">
        <v>73222</v>
      </c>
      <c r="F245" s="3">
        <v>73222</v>
      </c>
    </row>
    <row r="246" spans="1:6" ht="12.75">
      <c r="A246" s="4"/>
      <c r="B246" s="1" t="s">
        <v>371</v>
      </c>
      <c r="C246" s="2" t="s">
        <v>372</v>
      </c>
      <c r="D246" s="3">
        <v>0</v>
      </c>
      <c r="E246" s="3">
        <v>11000</v>
      </c>
      <c r="F246" s="3">
        <v>11000</v>
      </c>
    </row>
    <row r="247" spans="1:6" ht="12.75">
      <c r="A247" s="4"/>
      <c r="B247" s="1" t="s">
        <v>373</v>
      </c>
      <c r="C247" s="2" t="s">
        <v>374</v>
      </c>
      <c r="D247" s="3">
        <v>167152.96</v>
      </c>
      <c r="E247" s="3">
        <v>179582.41</v>
      </c>
      <c r="F247" s="3">
        <v>186001.44</v>
      </c>
    </row>
    <row r="248" spans="1:6" ht="12.75">
      <c r="A248" s="4"/>
      <c r="B248" s="1" t="s">
        <v>375</v>
      </c>
      <c r="C248" s="2" t="s">
        <v>376</v>
      </c>
      <c r="D248" s="3">
        <v>57171.51</v>
      </c>
      <c r="E248" s="3">
        <v>60000</v>
      </c>
      <c r="F248" s="3">
        <v>63000</v>
      </c>
    </row>
    <row r="249" spans="1:6" ht="12.75">
      <c r="A249" s="4"/>
      <c r="B249" s="5"/>
      <c r="C249" s="1" t="s">
        <v>377</v>
      </c>
      <c r="D249" s="13">
        <f>SUM(D245:D248)</f>
        <v>303678.47</v>
      </c>
      <c r="E249" s="13">
        <f>SUM(E245:E248)</f>
        <v>323804.41000000003</v>
      </c>
      <c r="F249" s="13">
        <f>SUM(F245:F248)</f>
        <v>333223.44</v>
      </c>
    </row>
    <row r="250" spans="1:6" ht="12.75">
      <c r="A250" s="4"/>
      <c r="B250" s="5"/>
      <c r="C250" s="4"/>
      <c r="D250" s="3"/>
      <c r="E250" s="3"/>
      <c r="F250" s="3"/>
    </row>
    <row r="251" spans="1:6" ht="12.75">
      <c r="A251" s="11" t="s">
        <v>378</v>
      </c>
      <c r="B251" s="5"/>
      <c r="C251" s="4"/>
      <c r="D251" s="4"/>
      <c r="E251" s="4"/>
      <c r="F251" s="4"/>
    </row>
    <row r="252" spans="1:6" ht="12.75">
      <c r="A252" s="4"/>
      <c r="B252" s="1" t="s">
        <v>379</v>
      </c>
      <c r="C252" s="2" t="s">
        <v>380</v>
      </c>
      <c r="D252" s="3">
        <v>177326.66</v>
      </c>
      <c r="E252" s="3">
        <v>190823.29</v>
      </c>
      <c r="F252" s="3">
        <v>204897.85</v>
      </c>
    </row>
    <row r="253" spans="1:6" ht="12.75">
      <c r="A253" s="4"/>
      <c r="B253" s="1" t="s">
        <v>381</v>
      </c>
      <c r="C253" s="2" t="s">
        <v>382</v>
      </c>
      <c r="D253" s="3">
        <v>167365.2</v>
      </c>
      <c r="E253" s="3">
        <v>182000.04</v>
      </c>
      <c r="F253" s="3">
        <v>185000</v>
      </c>
    </row>
    <row r="254" spans="1:6" ht="12.75">
      <c r="A254" s="4"/>
      <c r="B254" s="1" t="s">
        <v>383</v>
      </c>
      <c r="C254" s="2" t="s">
        <v>384</v>
      </c>
      <c r="D254" s="3">
        <v>0</v>
      </c>
      <c r="E254" s="3">
        <v>16500</v>
      </c>
      <c r="F254" s="3">
        <v>40500</v>
      </c>
    </row>
    <row r="255" spans="1:6" ht="12.75">
      <c r="A255" s="4"/>
      <c r="B255" s="1" t="s">
        <v>385</v>
      </c>
      <c r="C255" s="2" t="s">
        <v>386</v>
      </c>
      <c r="D255" s="3">
        <v>282677.65</v>
      </c>
      <c r="E255" s="3">
        <v>187855.28</v>
      </c>
      <c r="F255" s="3">
        <v>239680.7</v>
      </c>
    </row>
    <row r="256" spans="1:6" ht="12.75">
      <c r="A256" s="4"/>
      <c r="B256" s="1" t="s">
        <v>387</v>
      </c>
      <c r="C256" s="2" t="s">
        <v>388</v>
      </c>
      <c r="D256" s="3">
        <v>29343.46</v>
      </c>
      <c r="E256" s="3">
        <v>21000</v>
      </c>
      <c r="F256" s="3">
        <v>21000</v>
      </c>
    </row>
    <row r="257" spans="1:6" ht="12.75">
      <c r="A257" s="4"/>
      <c r="B257" s="1" t="s">
        <v>390</v>
      </c>
      <c r="C257" s="2" t="s">
        <v>391</v>
      </c>
      <c r="D257" s="3">
        <v>9107.92</v>
      </c>
      <c r="E257" s="3">
        <v>9000</v>
      </c>
      <c r="F257" s="3">
        <v>9000</v>
      </c>
    </row>
    <row r="258" spans="1:6" ht="12.75">
      <c r="A258" s="4"/>
      <c r="B258" s="1" t="s">
        <v>392</v>
      </c>
      <c r="C258" s="2" t="s">
        <v>393</v>
      </c>
      <c r="D258" s="3">
        <v>71776.59</v>
      </c>
      <c r="E258" s="3">
        <v>65000</v>
      </c>
      <c r="F258" s="3">
        <v>60000</v>
      </c>
    </row>
    <row r="259" spans="1:6" ht="12.75">
      <c r="A259" s="4"/>
      <c r="B259" s="1" t="s">
        <v>394</v>
      </c>
      <c r="C259" s="2" t="s">
        <v>395</v>
      </c>
      <c r="D259" s="3">
        <v>9112.64</v>
      </c>
      <c r="E259" s="3">
        <v>9925.96</v>
      </c>
      <c r="F259" s="3">
        <v>9925.96</v>
      </c>
    </row>
    <row r="260" spans="1:6" ht="12.75">
      <c r="A260" s="4"/>
      <c r="B260" s="1"/>
      <c r="C260" s="2"/>
      <c r="D260" s="3"/>
      <c r="E260" s="3"/>
      <c r="F260" s="3"/>
    </row>
    <row r="261" spans="1:6" ht="12.75">
      <c r="A261" s="11" t="s">
        <v>389</v>
      </c>
      <c r="B261" s="5"/>
      <c r="C261" s="4"/>
      <c r="D261" s="4"/>
      <c r="E261" s="4"/>
      <c r="F261" s="4"/>
    </row>
    <row r="262" spans="1:6" ht="12.75">
      <c r="A262" s="4"/>
      <c r="B262" s="1" t="s">
        <v>396</v>
      </c>
      <c r="C262" s="2" t="s">
        <v>397</v>
      </c>
      <c r="D262" s="3">
        <v>87619.66</v>
      </c>
      <c r="E262" s="3">
        <v>94992.96</v>
      </c>
      <c r="F262" s="3">
        <v>109992.96</v>
      </c>
    </row>
    <row r="263" spans="1:6" ht="12.75">
      <c r="A263" s="4"/>
      <c r="B263" s="1" t="s">
        <v>398</v>
      </c>
      <c r="C263" s="2" t="s">
        <v>399</v>
      </c>
      <c r="D263" s="3">
        <v>161123.21</v>
      </c>
      <c r="E263" s="3">
        <v>197047.12</v>
      </c>
      <c r="F263" s="3">
        <v>202920.64</v>
      </c>
    </row>
    <row r="264" spans="1:6" ht="12.75">
      <c r="A264" s="4"/>
      <c r="B264" s="1" t="s">
        <v>400</v>
      </c>
      <c r="C264" s="2" t="s">
        <v>401</v>
      </c>
      <c r="D264" s="3">
        <v>168001.49</v>
      </c>
      <c r="E264" s="3">
        <v>232232.04</v>
      </c>
      <c r="F264" s="3">
        <v>267232.04</v>
      </c>
    </row>
    <row r="265" spans="1:6" ht="12.75">
      <c r="A265" s="4"/>
      <c r="B265" s="1" t="s">
        <v>402</v>
      </c>
      <c r="C265" s="2" t="s">
        <v>403</v>
      </c>
      <c r="D265" s="3">
        <v>7467.12</v>
      </c>
      <c r="E265" s="3">
        <v>12000.6</v>
      </c>
      <c r="F265" s="3">
        <v>8000</v>
      </c>
    </row>
    <row r="266" spans="1:6" ht="12.75">
      <c r="A266" s="4"/>
      <c r="B266" s="1" t="s">
        <v>404</v>
      </c>
      <c r="C266" s="2" t="s">
        <v>405</v>
      </c>
      <c r="D266" s="3">
        <v>571373.56</v>
      </c>
      <c r="E266" s="3">
        <v>578252.76</v>
      </c>
      <c r="F266" s="3">
        <v>657817.91</v>
      </c>
    </row>
    <row r="267" spans="1:6" ht="12.75">
      <c r="A267" s="4"/>
      <c r="B267" s="1" t="s">
        <v>406</v>
      </c>
      <c r="C267" s="2" t="s">
        <v>407</v>
      </c>
      <c r="D267" s="3">
        <v>4462.48</v>
      </c>
      <c r="E267" s="3">
        <v>9000</v>
      </c>
      <c r="F267" s="3">
        <v>9000</v>
      </c>
    </row>
    <row r="268" spans="1:6" ht="12.75">
      <c r="A268" s="4"/>
      <c r="B268" s="1" t="s">
        <v>408</v>
      </c>
      <c r="C268" s="2" t="s">
        <v>409</v>
      </c>
      <c r="D268" s="3">
        <v>179099.27</v>
      </c>
      <c r="E268" s="3">
        <v>198884.89</v>
      </c>
      <c r="F268" s="3">
        <v>208892.17</v>
      </c>
    </row>
    <row r="269" spans="1:6" ht="12.75">
      <c r="A269" s="4"/>
      <c r="B269" s="5"/>
      <c r="C269" s="1" t="s">
        <v>410</v>
      </c>
      <c r="D269" s="13">
        <f>SUM(D252:D268)</f>
        <v>1925856.9100000001</v>
      </c>
      <c r="E269" s="13">
        <f>SUM(E252:E268)</f>
        <v>2004514.94</v>
      </c>
      <c r="F269" s="13">
        <f>SUM(F252:F268)</f>
        <v>2233860.23</v>
      </c>
    </row>
    <row r="270" spans="1:6" ht="12.75">
      <c r="A270" s="4"/>
      <c r="B270" s="5"/>
      <c r="C270" s="4"/>
      <c r="D270" s="3"/>
      <c r="E270" s="3"/>
      <c r="F270" s="3"/>
    </row>
    <row r="271" spans="1:6" ht="12.75">
      <c r="A271" s="11" t="s">
        <v>411</v>
      </c>
      <c r="B271" s="5"/>
      <c r="C271" s="4"/>
      <c r="D271" s="4"/>
      <c r="E271" s="4"/>
      <c r="F271" s="4"/>
    </row>
    <row r="272" spans="1:6" ht="12.75">
      <c r="A272" s="4"/>
      <c r="B272" s="1" t="s">
        <v>412</v>
      </c>
      <c r="C272" s="2" t="s">
        <v>413</v>
      </c>
      <c r="D272" s="3">
        <v>445238.86</v>
      </c>
      <c r="E272" s="3">
        <v>472896.06</v>
      </c>
      <c r="F272" s="3">
        <v>493728.88</v>
      </c>
    </row>
    <row r="273" spans="1:6" ht="12.75">
      <c r="A273" s="4"/>
      <c r="B273" s="5"/>
      <c r="C273" s="4"/>
      <c r="D273" s="4"/>
      <c r="E273" s="4"/>
      <c r="F273" s="4"/>
    </row>
    <row r="274" spans="1:6" ht="12.75">
      <c r="A274" s="11" t="s">
        <v>414</v>
      </c>
      <c r="B274" s="5"/>
      <c r="C274" s="4"/>
      <c r="D274" s="4"/>
      <c r="E274" s="4"/>
      <c r="F274" s="4"/>
    </row>
    <row r="275" spans="1:6" ht="12.75">
      <c r="A275" s="4"/>
      <c r="B275" s="1" t="s">
        <v>415</v>
      </c>
      <c r="C275" s="2" t="s">
        <v>416</v>
      </c>
      <c r="D275" s="3">
        <v>738427.7</v>
      </c>
      <c r="E275" s="3">
        <v>825966.24</v>
      </c>
      <c r="F275" s="3">
        <v>871996.32</v>
      </c>
    </row>
    <row r="276" spans="1:6" ht="12.75">
      <c r="A276" s="4"/>
      <c r="B276" s="5"/>
      <c r="C276" s="4"/>
      <c r="D276" s="4"/>
      <c r="E276" s="4"/>
      <c r="F276" s="4"/>
    </row>
    <row r="277" spans="1:6" ht="12.75">
      <c r="A277" s="11" t="s">
        <v>417</v>
      </c>
      <c r="B277" s="5"/>
      <c r="C277" s="4"/>
      <c r="D277" s="4"/>
      <c r="E277" s="4"/>
      <c r="F277" s="4"/>
    </row>
    <row r="278" spans="1:6" ht="12.75">
      <c r="A278" s="4"/>
      <c r="B278" s="1" t="s">
        <v>418</v>
      </c>
      <c r="C278" s="2" t="s">
        <v>419</v>
      </c>
      <c r="D278" s="3">
        <v>655445.9</v>
      </c>
      <c r="E278" s="3">
        <v>1170000</v>
      </c>
      <c r="F278" s="3">
        <v>1379000</v>
      </c>
    </row>
    <row r="279" spans="1:6" ht="12.75">
      <c r="A279" s="4"/>
      <c r="B279" s="1" t="s">
        <v>420</v>
      </c>
      <c r="C279" s="2" t="s">
        <v>421</v>
      </c>
      <c r="D279" s="3">
        <v>348777.63</v>
      </c>
      <c r="E279" s="3">
        <v>361609.55</v>
      </c>
      <c r="F279" s="3">
        <v>427714.81</v>
      </c>
    </row>
    <row r="280" spans="1:6" ht="12.75">
      <c r="A280" s="4"/>
      <c r="B280" s="5"/>
      <c r="C280" s="1" t="s">
        <v>422</v>
      </c>
      <c r="D280" s="13">
        <f>SUM(D278:D279)</f>
        <v>1004223.53</v>
      </c>
      <c r="E280" s="13">
        <f>SUM(E278:E279)</f>
        <v>1531609.55</v>
      </c>
      <c r="F280" s="13">
        <f>SUM(F278:F279)</f>
        <v>1806714.81</v>
      </c>
    </row>
    <row r="281" spans="1:6" ht="12.75">
      <c r="A281" s="4"/>
      <c r="B281" s="5"/>
      <c r="C281" s="4"/>
      <c r="D281" s="3"/>
      <c r="E281" s="3"/>
      <c r="F281" s="3"/>
    </row>
    <row r="282" spans="1:6" ht="12.75">
      <c r="A282" s="11" t="s">
        <v>423</v>
      </c>
      <c r="B282" s="5"/>
      <c r="C282" s="4"/>
      <c r="D282" s="4"/>
      <c r="E282" s="4"/>
      <c r="F282" s="4"/>
    </row>
    <row r="283" spans="1:6" ht="12.75">
      <c r="A283" s="4"/>
      <c r="B283" s="1" t="s">
        <v>424</v>
      </c>
      <c r="C283" s="2" t="s">
        <v>425</v>
      </c>
      <c r="D283" s="3">
        <v>898480.18</v>
      </c>
      <c r="E283" s="3">
        <v>1044992.8</v>
      </c>
      <c r="F283" s="3">
        <v>1099140.32</v>
      </c>
    </row>
    <row r="284" spans="1:6" ht="12.75">
      <c r="A284" s="4"/>
      <c r="B284" s="1" t="s">
        <v>426</v>
      </c>
      <c r="C284" s="2" t="s">
        <v>427</v>
      </c>
      <c r="D284" s="3">
        <v>1433061.04</v>
      </c>
      <c r="E284" s="3">
        <v>1474899.18</v>
      </c>
      <c r="F284" s="3">
        <v>1659494.3</v>
      </c>
    </row>
    <row r="285" spans="1:6" ht="12.75">
      <c r="A285" s="4"/>
      <c r="B285" s="1" t="s">
        <v>428</v>
      </c>
      <c r="C285" s="2" t="s">
        <v>429</v>
      </c>
      <c r="D285" s="3">
        <v>880663.29</v>
      </c>
      <c r="E285" s="3">
        <v>947240.76</v>
      </c>
      <c r="F285" s="3">
        <v>965705.34</v>
      </c>
    </row>
    <row r="286" spans="1:6" ht="12.75">
      <c r="A286" s="4"/>
      <c r="B286" s="1" t="s">
        <v>430</v>
      </c>
      <c r="C286" s="2" t="s">
        <v>431</v>
      </c>
      <c r="D286" s="3">
        <v>295947.36</v>
      </c>
      <c r="E286" s="3">
        <v>435969.93</v>
      </c>
      <c r="F286" s="3">
        <v>462106.82</v>
      </c>
    </row>
    <row r="287" spans="1:6" ht="12.75">
      <c r="A287" s="4"/>
      <c r="B287" s="1" t="s">
        <v>432</v>
      </c>
      <c r="C287" s="2" t="s">
        <v>433</v>
      </c>
      <c r="D287" s="3">
        <v>202228</v>
      </c>
      <c r="E287" s="3">
        <v>201743.48</v>
      </c>
      <c r="F287" s="3">
        <v>212189.66</v>
      </c>
    </row>
    <row r="288" spans="1:6" ht="12.75">
      <c r="A288" s="4"/>
      <c r="B288" s="1" t="s">
        <v>434</v>
      </c>
      <c r="C288" s="2" t="s">
        <v>435</v>
      </c>
      <c r="D288" s="3">
        <v>57115.36</v>
      </c>
      <c r="E288" s="3">
        <v>62764.54</v>
      </c>
      <c r="F288" s="3">
        <v>68118.15</v>
      </c>
    </row>
    <row r="289" spans="1:6" ht="12.75">
      <c r="A289" s="4"/>
      <c r="B289" s="1" t="s">
        <v>436</v>
      </c>
      <c r="C289" s="2" t="s">
        <v>437</v>
      </c>
      <c r="D289" s="3">
        <v>73393.18</v>
      </c>
      <c r="E289" s="3">
        <v>65594.14</v>
      </c>
      <c r="F289" s="3">
        <v>74143.66</v>
      </c>
    </row>
    <row r="290" spans="1:6" ht="12.75">
      <c r="A290" s="4"/>
      <c r="B290" s="1" t="s">
        <v>438</v>
      </c>
      <c r="C290" s="2" t="s">
        <v>439</v>
      </c>
      <c r="D290" s="3">
        <v>155002.45</v>
      </c>
      <c r="E290" s="3">
        <v>170523.36</v>
      </c>
      <c r="F290" s="3">
        <v>181770.96</v>
      </c>
    </row>
    <row r="291" spans="1:6" ht="12.75">
      <c r="A291" s="4"/>
      <c r="B291" s="1" t="s">
        <v>440</v>
      </c>
      <c r="C291" s="2" t="s">
        <v>441</v>
      </c>
      <c r="D291" s="3">
        <v>187045.01</v>
      </c>
      <c r="E291" s="3">
        <v>192440.73</v>
      </c>
      <c r="F291" s="3">
        <v>207956.74</v>
      </c>
    </row>
    <row r="292" spans="1:6" ht="12.75">
      <c r="A292" s="4"/>
      <c r="B292" s="1" t="s">
        <v>442</v>
      </c>
      <c r="C292" s="2" t="s">
        <v>443</v>
      </c>
      <c r="D292" s="3">
        <v>797048.37</v>
      </c>
      <c r="E292" s="3">
        <v>760830.46</v>
      </c>
      <c r="F292" s="3">
        <v>889214.98</v>
      </c>
    </row>
    <row r="293" spans="1:6" ht="12.75">
      <c r="A293" s="4"/>
      <c r="B293" s="1" t="s">
        <v>444</v>
      </c>
      <c r="C293" s="2" t="s">
        <v>445</v>
      </c>
      <c r="D293" s="3">
        <v>78260.29</v>
      </c>
      <c r="E293" s="3">
        <v>82043.22</v>
      </c>
      <c r="F293" s="3">
        <v>83902.61</v>
      </c>
    </row>
    <row r="294" spans="1:6" ht="12.75">
      <c r="A294" s="4"/>
      <c r="B294" s="1" t="s">
        <v>446</v>
      </c>
      <c r="C294" s="2" t="s">
        <v>447</v>
      </c>
      <c r="D294" s="3">
        <v>66864.61</v>
      </c>
      <c r="E294" s="3">
        <v>82781.54</v>
      </c>
      <c r="F294" s="3">
        <v>89555.15</v>
      </c>
    </row>
    <row r="295" spans="1:6" ht="12.75">
      <c r="A295" s="4"/>
      <c r="B295" s="1" t="s">
        <v>448</v>
      </c>
      <c r="C295" s="2" t="s">
        <v>449</v>
      </c>
      <c r="D295" s="3">
        <v>234573.48</v>
      </c>
      <c r="E295" s="3">
        <v>260719.58</v>
      </c>
      <c r="F295" s="3">
        <v>275363.46</v>
      </c>
    </row>
    <row r="296" spans="1:6" ht="12.75">
      <c r="A296" s="4"/>
      <c r="B296" s="1" t="s">
        <v>450</v>
      </c>
      <c r="C296" s="2" t="s">
        <v>451</v>
      </c>
      <c r="D296" s="3">
        <v>219938.19</v>
      </c>
      <c r="E296" s="3">
        <v>250775.43</v>
      </c>
      <c r="F296" s="3">
        <v>266761.49</v>
      </c>
    </row>
    <row r="297" spans="1:6" ht="12.75">
      <c r="A297" s="4"/>
      <c r="B297" s="1" t="s">
        <v>452</v>
      </c>
      <c r="C297" s="2" t="s">
        <v>453</v>
      </c>
      <c r="D297" s="3">
        <v>218693.59</v>
      </c>
      <c r="E297" s="3">
        <v>263117.35</v>
      </c>
      <c r="F297" s="3">
        <v>294214.3</v>
      </c>
    </row>
    <row r="298" spans="1:6" ht="12.75">
      <c r="A298" s="4"/>
      <c r="B298" s="1" t="s">
        <v>454</v>
      </c>
      <c r="C298" s="2" t="s">
        <v>455</v>
      </c>
      <c r="D298" s="3">
        <v>254562.3</v>
      </c>
      <c r="E298" s="3">
        <v>271608.57</v>
      </c>
      <c r="F298" s="3">
        <v>289228.6</v>
      </c>
    </row>
    <row r="299" spans="1:6" ht="12.75">
      <c r="A299" s="4"/>
      <c r="B299" s="1" t="s">
        <v>456</v>
      </c>
      <c r="C299" s="2" t="s">
        <v>457</v>
      </c>
      <c r="D299" s="3">
        <v>213925.09</v>
      </c>
      <c r="E299" s="3">
        <v>257511.52</v>
      </c>
      <c r="F299" s="3">
        <v>296103.2</v>
      </c>
    </row>
    <row r="300" spans="1:6" ht="12.75">
      <c r="A300" s="4"/>
      <c r="B300" s="1" t="s">
        <v>458</v>
      </c>
      <c r="C300" s="2" t="s">
        <v>459</v>
      </c>
      <c r="D300" s="3">
        <v>437376.36</v>
      </c>
      <c r="E300" s="3">
        <v>1385614.97</v>
      </c>
      <c r="F300" s="3">
        <v>588525.63</v>
      </c>
    </row>
    <row r="301" spans="1:6" ht="12.75">
      <c r="A301" s="4"/>
      <c r="B301" s="1" t="s">
        <v>460</v>
      </c>
      <c r="C301" s="2" t="s">
        <v>461</v>
      </c>
      <c r="D301" s="3">
        <v>423288.39</v>
      </c>
      <c r="E301" s="3">
        <v>522963.71</v>
      </c>
      <c r="F301" s="3">
        <v>363946.36</v>
      </c>
    </row>
    <row r="302" spans="1:6" ht="12.75">
      <c r="A302" s="4"/>
      <c r="B302" s="1" t="s">
        <v>462</v>
      </c>
      <c r="C302" s="2" t="s">
        <v>463</v>
      </c>
      <c r="D302" s="3">
        <v>24929.06</v>
      </c>
      <c r="E302" s="3">
        <v>25471.35</v>
      </c>
      <c r="F302" s="3">
        <v>25789.48</v>
      </c>
    </row>
    <row r="303" spans="1:6" ht="12.75">
      <c r="A303" s="4"/>
      <c r="B303" s="1" t="s">
        <v>464</v>
      </c>
      <c r="C303" s="2" t="s">
        <v>465</v>
      </c>
      <c r="D303" s="3">
        <v>68365.93</v>
      </c>
      <c r="E303" s="3">
        <v>73734.38</v>
      </c>
      <c r="F303" s="3">
        <v>80073.47</v>
      </c>
    </row>
    <row r="304" spans="1:6" ht="12.75">
      <c r="A304" s="4"/>
      <c r="B304" s="1" t="s">
        <v>466</v>
      </c>
      <c r="C304" s="2" t="s">
        <v>467</v>
      </c>
      <c r="D304" s="3">
        <v>522370.77</v>
      </c>
      <c r="E304" s="3">
        <v>493178.92</v>
      </c>
      <c r="F304" s="3">
        <v>521049.46</v>
      </c>
    </row>
    <row r="305" spans="1:6" ht="12.75">
      <c r="A305" s="4"/>
      <c r="B305" s="1" t="s">
        <v>468</v>
      </c>
      <c r="C305" s="2" t="s">
        <v>469</v>
      </c>
      <c r="D305" s="3">
        <v>263725.1</v>
      </c>
      <c r="E305" s="3">
        <v>292336.86</v>
      </c>
      <c r="F305" s="3">
        <v>274563.61</v>
      </c>
    </row>
    <row r="306" spans="1:6" ht="12.75">
      <c r="A306" s="4"/>
      <c r="B306" s="1" t="s">
        <v>470</v>
      </c>
      <c r="C306" s="2" t="s">
        <v>471</v>
      </c>
      <c r="D306" s="3">
        <v>22636.06</v>
      </c>
      <c r="E306" s="3">
        <v>47762.56</v>
      </c>
      <c r="F306" s="3">
        <v>62453.9</v>
      </c>
    </row>
    <row r="307" spans="1:6" ht="12.75">
      <c r="A307" s="4"/>
      <c r="B307" s="1">
        <v>370416</v>
      </c>
      <c r="C307" s="2" t="s">
        <v>472</v>
      </c>
      <c r="D307" s="3">
        <v>0</v>
      </c>
      <c r="E307" s="3">
        <v>0</v>
      </c>
      <c r="F307" s="3">
        <v>1246571</v>
      </c>
    </row>
    <row r="308" spans="1:6" ht="12.75">
      <c r="A308" s="4"/>
      <c r="B308" s="5"/>
      <c r="C308" s="1" t="s">
        <v>473</v>
      </c>
      <c r="D308" s="13">
        <f>SUM(D283:D307)</f>
        <v>8029493.46</v>
      </c>
      <c r="E308" s="13">
        <f>SUM(E283:E307)</f>
        <v>9666619.34</v>
      </c>
      <c r="F308" s="13">
        <f>SUM(F283:F307)</f>
        <v>10577942.650000002</v>
      </c>
    </row>
    <row r="309" spans="1:6" ht="12.75">
      <c r="A309" s="4"/>
      <c r="B309" s="5"/>
      <c r="C309" s="4"/>
      <c r="D309" s="13"/>
      <c r="E309" s="3"/>
      <c r="F309" s="3"/>
    </row>
    <row r="310" spans="1:6" ht="12.75">
      <c r="A310" s="4"/>
      <c r="B310" s="5"/>
      <c r="C310" s="4"/>
      <c r="D310" s="13"/>
      <c r="E310" s="3"/>
      <c r="F310" s="3"/>
    </row>
    <row r="311" spans="1:6" ht="12.75">
      <c r="A311" s="4"/>
      <c r="B311" s="5"/>
      <c r="C311" s="4"/>
      <c r="D311" s="13"/>
      <c r="E311" s="3"/>
      <c r="F311" s="3"/>
    </row>
    <row r="312" spans="1:6" ht="12.75">
      <c r="A312" s="4"/>
      <c r="B312" s="5"/>
      <c r="C312" s="4"/>
      <c r="D312" s="13"/>
      <c r="E312" s="3"/>
      <c r="F312" s="3"/>
    </row>
    <row r="313" spans="1:6" ht="12.75">
      <c r="A313" s="11" t="s">
        <v>474</v>
      </c>
      <c r="B313" s="5"/>
      <c r="C313" s="4"/>
      <c r="D313" s="4"/>
      <c r="E313" s="4"/>
      <c r="F313" s="4"/>
    </row>
    <row r="314" spans="1:6" ht="12.75">
      <c r="A314" s="4"/>
      <c r="B314" s="1" t="s">
        <v>475</v>
      </c>
      <c r="C314" s="2" t="s">
        <v>476</v>
      </c>
      <c r="D314" s="3">
        <v>107973.1</v>
      </c>
      <c r="E314" s="3">
        <v>197664.06</v>
      </c>
      <c r="F314" s="3">
        <v>182132.54</v>
      </c>
    </row>
    <row r="315" spans="1:6" ht="12.75">
      <c r="A315" s="4"/>
      <c r="B315" s="1" t="s">
        <v>477</v>
      </c>
      <c r="C315" s="2" t="s">
        <v>478</v>
      </c>
      <c r="D315" s="3">
        <v>628542.45</v>
      </c>
      <c r="E315" s="3">
        <v>687452.11</v>
      </c>
      <c r="F315" s="3">
        <v>739028.3</v>
      </c>
    </row>
    <row r="316" spans="1:6" ht="12.75">
      <c r="A316" s="4"/>
      <c r="B316" s="1" t="s">
        <v>479</v>
      </c>
      <c r="C316" s="2" t="s">
        <v>480</v>
      </c>
      <c r="D316" s="3">
        <v>860589.89</v>
      </c>
      <c r="E316" s="3">
        <v>1032908.65</v>
      </c>
      <c r="F316" s="3">
        <v>1076248.17</v>
      </c>
    </row>
    <row r="317" spans="1:6" ht="12.75">
      <c r="A317" s="4"/>
      <c r="B317" s="1" t="s">
        <v>481</v>
      </c>
      <c r="C317" s="2" t="s">
        <v>482</v>
      </c>
      <c r="D317" s="3">
        <v>226322.72</v>
      </c>
      <c r="E317" s="3">
        <v>218606.92</v>
      </c>
      <c r="F317" s="3">
        <v>245841.39</v>
      </c>
    </row>
    <row r="318" spans="1:6" ht="12.75">
      <c r="A318" s="4"/>
      <c r="B318" s="5"/>
      <c r="C318" s="1" t="s">
        <v>483</v>
      </c>
      <c r="D318" s="13">
        <f>SUM(D314:D317)</f>
        <v>1823428.16</v>
      </c>
      <c r="E318" s="13">
        <f>SUM(E314:E317)</f>
        <v>2136631.7399999998</v>
      </c>
      <c r="F318" s="13">
        <f>SUM(F314:F317)</f>
        <v>2243250.4</v>
      </c>
    </row>
    <row r="319" spans="1:6" ht="12.75">
      <c r="A319" s="4"/>
      <c r="B319" s="5"/>
      <c r="C319" s="4"/>
      <c r="D319" s="3"/>
      <c r="E319" s="3"/>
      <c r="F319" s="3"/>
    </row>
    <row r="320" spans="1:6" ht="12.75">
      <c r="A320" s="11" t="s">
        <v>484</v>
      </c>
      <c r="B320" s="5"/>
      <c r="C320" s="4"/>
      <c r="D320" s="4"/>
      <c r="E320" s="4"/>
      <c r="F320" s="4"/>
    </row>
    <row r="321" spans="1:6" ht="12.75">
      <c r="A321" s="4"/>
      <c r="B321" s="1" t="s">
        <v>485</v>
      </c>
      <c r="C321" s="2" t="s">
        <v>486</v>
      </c>
      <c r="D321" s="3">
        <v>3938.34</v>
      </c>
      <c r="E321" s="3">
        <v>10000</v>
      </c>
      <c r="F321" s="3">
        <v>10000</v>
      </c>
    </row>
    <row r="322" spans="1:6" ht="12.75">
      <c r="A322" s="4"/>
      <c r="B322" s="1" t="s">
        <v>487</v>
      </c>
      <c r="C322" s="2" t="s">
        <v>488</v>
      </c>
      <c r="D322" s="3">
        <v>26832.38</v>
      </c>
      <c r="E322" s="3">
        <v>41000</v>
      </c>
      <c r="F322" s="3">
        <v>41000</v>
      </c>
    </row>
    <row r="323" spans="1:6" ht="12.75">
      <c r="A323" s="4"/>
      <c r="B323" s="1" t="s">
        <v>489</v>
      </c>
      <c r="C323" s="2" t="s">
        <v>490</v>
      </c>
      <c r="D323" s="3">
        <v>20889.12</v>
      </c>
      <c r="E323" s="3">
        <v>88000</v>
      </c>
      <c r="F323" s="3">
        <v>0</v>
      </c>
    </row>
    <row r="324" spans="1:6" ht="12.75">
      <c r="A324" s="4"/>
      <c r="B324" s="5"/>
      <c r="C324" s="1" t="s">
        <v>491</v>
      </c>
      <c r="D324" s="13">
        <f>SUM(D321:D323)</f>
        <v>51659.84</v>
      </c>
      <c r="E324" s="13">
        <f>SUM(E321:E323)</f>
        <v>139000</v>
      </c>
      <c r="F324" s="13">
        <f>SUM(F321:F323)</f>
        <v>51000</v>
      </c>
    </row>
    <row r="325" spans="1:6" ht="12.75">
      <c r="A325" s="12" t="s">
        <v>492</v>
      </c>
      <c r="B325" s="15"/>
      <c r="C325" s="12"/>
      <c r="D325" s="16">
        <f>+D324+D318+D308+D280+D275+D272+D269+D249</f>
        <v>14322006.93</v>
      </c>
      <c r="E325" s="16">
        <f>+E324+E318+E308+E280+E275+E272+E269+E249</f>
        <v>17101042.28</v>
      </c>
      <c r="F325" s="16">
        <f>+F324+F318+F308+F280+F275+F272+F269+F249</f>
        <v>18611716.730000004</v>
      </c>
    </row>
    <row r="326" spans="1:6" ht="12.75">
      <c r="A326" s="4"/>
      <c r="B326" s="5"/>
      <c r="C326" s="4"/>
      <c r="D326" s="13"/>
      <c r="E326" s="4"/>
      <c r="F326" s="4"/>
    </row>
    <row r="327" spans="1:6" ht="12.75">
      <c r="A327" s="12" t="s">
        <v>493</v>
      </c>
      <c r="B327" s="5"/>
      <c r="C327" s="4"/>
      <c r="D327" s="3"/>
      <c r="E327" s="3"/>
      <c r="F327" s="3"/>
    </row>
    <row r="328" spans="1:6" ht="12.75">
      <c r="A328" s="11" t="s">
        <v>494</v>
      </c>
      <c r="B328" s="5"/>
      <c r="C328" s="4"/>
      <c r="D328" s="4"/>
      <c r="E328" s="4"/>
      <c r="F328" s="4"/>
    </row>
    <row r="329" spans="1:6" ht="12.75">
      <c r="A329" s="4"/>
      <c r="B329" s="1" t="s">
        <v>495</v>
      </c>
      <c r="C329" s="2" t="s">
        <v>496</v>
      </c>
      <c r="D329" s="3">
        <v>4863</v>
      </c>
      <c r="E329" s="3">
        <v>6194</v>
      </c>
      <c r="F329" s="3">
        <v>6194</v>
      </c>
    </row>
    <row r="330" spans="1:6" ht="12.75">
      <c r="A330" s="4"/>
      <c r="B330" s="1" t="s">
        <v>497</v>
      </c>
      <c r="C330" s="2" t="s">
        <v>498</v>
      </c>
      <c r="D330" s="3">
        <v>401651.88</v>
      </c>
      <c r="E330" s="3">
        <v>408064.54</v>
      </c>
      <c r="F330" s="3">
        <v>457056.05</v>
      </c>
    </row>
    <row r="331" spans="1:6" ht="12.75">
      <c r="A331" s="4"/>
      <c r="B331" s="1" t="s">
        <v>499</v>
      </c>
      <c r="C331" s="2" t="s">
        <v>500</v>
      </c>
      <c r="D331" s="3">
        <v>46332.55</v>
      </c>
      <c r="E331" s="3">
        <v>60201.66</v>
      </c>
      <c r="F331" s="3">
        <v>61800.94</v>
      </c>
    </row>
    <row r="332" spans="1:6" ht="12.75">
      <c r="A332" s="4"/>
      <c r="B332" s="1" t="s">
        <v>501</v>
      </c>
      <c r="C332" s="2" t="s">
        <v>502</v>
      </c>
      <c r="D332" s="3">
        <v>2647.85</v>
      </c>
      <c r="E332" s="3">
        <v>1700</v>
      </c>
      <c r="F332" s="3">
        <v>1700</v>
      </c>
    </row>
    <row r="333" spans="1:6" ht="12.75">
      <c r="A333" s="4"/>
      <c r="B333" s="1" t="s">
        <v>503</v>
      </c>
      <c r="C333" s="2" t="s">
        <v>504</v>
      </c>
      <c r="D333" s="3">
        <v>193406.02</v>
      </c>
      <c r="E333" s="3">
        <v>198620.71</v>
      </c>
      <c r="F333" s="3">
        <v>213863.41</v>
      </c>
    </row>
    <row r="334" spans="1:6" ht="12.75">
      <c r="A334" s="4"/>
      <c r="B334" s="1" t="s">
        <v>505</v>
      </c>
      <c r="C334" s="2" t="s">
        <v>506</v>
      </c>
      <c r="D334" s="3">
        <v>921732.61</v>
      </c>
      <c r="E334" s="3">
        <v>805493.76</v>
      </c>
      <c r="F334" s="3">
        <v>862863.16</v>
      </c>
    </row>
    <row r="335" spans="1:6" ht="12.75">
      <c r="A335" s="4"/>
      <c r="B335" s="1" t="s">
        <v>507</v>
      </c>
      <c r="C335" s="2" t="s">
        <v>508</v>
      </c>
      <c r="D335" s="3">
        <v>2218.09</v>
      </c>
      <c r="E335" s="3">
        <v>5662.76</v>
      </c>
      <c r="F335" s="3">
        <v>5662.76</v>
      </c>
    </row>
    <row r="336" spans="1:6" ht="12.75">
      <c r="A336" s="4"/>
      <c r="B336" s="1" t="s">
        <v>509</v>
      </c>
      <c r="C336" s="2" t="s">
        <v>510</v>
      </c>
      <c r="D336" s="3">
        <v>149317.65</v>
      </c>
      <c r="E336" s="3">
        <v>210494.45</v>
      </c>
      <c r="F336" s="3">
        <v>219097.63</v>
      </c>
    </row>
    <row r="337" spans="1:6" ht="12.75">
      <c r="A337" s="4"/>
      <c r="B337" s="1" t="s">
        <v>511</v>
      </c>
      <c r="C337" s="2" t="s">
        <v>512</v>
      </c>
      <c r="D337" s="3">
        <v>388997.9</v>
      </c>
      <c r="E337" s="3">
        <v>373188.77</v>
      </c>
      <c r="F337" s="3">
        <v>395597.31</v>
      </c>
    </row>
    <row r="338" spans="1:6" ht="12.75">
      <c r="A338" s="4"/>
      <c r="B338" s="1" t="s">
        <v>513</v>
      </c>
      <c r="C338" s="2" t="s">
        <v>514</v>
      </c>
      <c r="D338" s="3">
        <v>187708.4</v>
      </c>
      <c r="E338" s="3">
        <v>212977.26</v>
      </c>
      <c r="F338" s="3">
        <v>228232.93</v>
      </c>
    </row>
    <row r="339" spans="1:6" ht="12.75">
      <c r="A339" s="4"/>
      <c r="B339" s="1" t="s">
        <v>515</v>
      </c>
      <c r="C339" s="2" t="s">
        <v>516</v>
      </c>
      <c r="D339" s="3">
        <v>431980.75</v>
      </c>
      <c r="E339" s="3">
        <v>515379.55</v>
      </c>
      <c r="F339" s="3">
        <v>511850.84</v>
      </c>
    </row>
    <row r="340" spans="1:6" ht="12.75">
      <c r="A340" s="4"/>
      <c r="B340" s="1" t="s">
        <v>517</v>
      </c>
      <c r="C340" s="2" t="s">
        <v>518</v>
      </c>
      <c r="D340" s="3">
        <v>164201.41</v>
      </c>
      <c r="E340" s="3">
        <v>169600.48</v>
      </c>
      <c r="F340" s="3">
        <v>181241.24</v>
      </c>
    </row>
    <row r="341" spans="1:6" ht="12.75">
      <c r="A341" s="4"/>
      <c r="B341" s="1" t="s">
        <v>519</v>
      </c>
      <c r="C341" s="2" t="s">
        <v>520</v>
      </c>
      <c r="D341" s="3">
        <v>36583.93</v>
      </c>
      <c r="E341" s="3">
        <v>38100</v>
      </c>
      <c r="F341" s="3">
        <v>38100</v>
      </c>
    </row>
    <row r="342" spans="1:6" ht="12.75">
      <c r="A342" s="4"/>
      <c r="B342" s="5"/>
      <c r="C342" s="1" t="s">
        <v>521</v>
      </c>
      <c r="D342" s="13">
        <f>SUM(D329:D341)</f>
        <v>2931642.04</v>
      </c>
      <c r="E342" s="13">
        <f>SUM(E329:E341)</f>
        <v>3005677.94</v>
      </c>
      <c r="F342" s="13">
        <f>SUM(F329:F341)</f>
        <v>3183260.2700000005</v>
      </c>
    </row>
    <row r="343" spans="1:6" ht="12.75">
      <c r="A343" s="4"/>
      <c r="B343" s="5"/>
      <c r="C343" s="4"/>
      <c r="D343" s="3"/>
      <c r="E343" s="3"/>
      <c r="F343" s="3"/>
    </row>
    <row r="344" spans="1:6" ht="12.75">
      <c r="A344" s="11" t="s">
        <v>522</v>
      </c>
      <c r="B344" s="5"/>
      <c r="C344" s="4"/>
      <c r="D344" s="4"/>
      <c r="E344" s="4"/>
      <c r="F344" s="4"/>
    </row>
    <row r="345" spans="1:6" ht="12.75">
      <c r="A345" s="4"/>
      <c r="B345" s="1" t="s">
        <v>523</v>
      </c>
      <c r="C345" s="2" t="s">
        <v>5</v>
      </c>
      <c r="D345" s="3">
        <v>86371.22</v>
      </c>
      <c r="E345" s="3">
        <v>113858.74</v>
      </c>
      <c r="F345" s="3">
        <v>126207.83</v>
      </c>
    </row>
    <row r="346" spans="1:6" ht="12.75">
      <c r="A346" s="4"/>
      <c r="B346" s="1" t="s">
        <v>524</v>
      </c>
      <c r="C346" s="2" t="s">
        <v>525</v>
      </c>
      <c r="D346" s="3">
        <v>1124553.76</v>
      </c>
      <c r="E346" s="3">
        <v>1264115.1</v>
      </c>
      <c r="F346" s="3">
        <v>1382693.7</v>
      </c>
    </row>
    <row r="347" spans="1:6" ht="12.75">
      <c r="A347" s="4"/>
      <c r="B347" s="1" t="s">
        <v>526</v>
      </c>
      <c r="C347" s="2" t="s">
        <v>527</v>
      </c>
      <c r="D347" s="3">
        <v>140165.58</v>
      </c>
      <c r="E347" s="3">
        <v>143365.05</v>
      </c>
      <c r="F347" s="3">
        <v>157450.86</v>
      </c>
    </row>
    <row r="348" spans="1:6" ht="12.75">
      <c r="A348" s="4"/>
      <c r="B348" s="5"/>
      <c r="C348" s="1" t="s">
        <v>528</v>
      </c>
      <c r="D348" s="13">
        <f>SUM(D345:D347)</f>
        <v>1351090.56</v>
      </c>
      <c r="E348" s="13">
        <f>SUM(E345:E347)</f>
        <v>1521338.8900000001</v>
      </c>
      <c r="F348" s="13">
        <f>SUM(F345:F347)</f>
        <v>1666352.3900000001</v>
      </c>
    </row>
    <row r="349" spans="1:6" ht="12.75">
      <c r="A349" s="4"/>
      <c r="B349" s="5"/>
      <c r="C349" s="4"/>
      <c r="D349" s="3"/>
      <c r="E349" s="3"/>
      <c r="F349" s="3"/>
    </row>
    <row r="350" spans="1:6" ht="12.75">
      <c r="A350" s="11" t="s">
        <v>529</v>
      </c>
      <c r="B350" s="5"/>
      <c r="C350" s="4"/>
      <c r="D350" s="4"/>
      <c r="E350" s="4"/>
      <c r="F350" s="4"/>
    </row>
    <row r="351" spans="1:6" ht="12.75">
      <c r="A351" s="4"/>
      <c r="B351" s="1" t="s">
        <v>530</v>
      </c>
      <c r="C351" s="2" t="s">
        <v>531</v>
      </c>
      <c r="D351" s="3">
        <v>78587.07</v>
      </c>
      <c r="E351" s="3">
        <v>84938.33</v>
      </c>
      <c r="F351" s="3">
        <v>87326.66</v>
      </c>
    </row>
    <row r="352" spans="1:6" ht="12.75">
      <c r="A352" s="4"/>
      <c r="B352" s="1" t="s">
        <v>532</v>
      </c>
      <c r="C352" s="2" t="s">
        <v>533</v>
      </c>
      <c r="D352" s="3">
        <v>243210.21</v>
      </c>
      <c r="E352" s="3">
        <v>234000</v>
      </c>
      <c r="F352" s="3">
        <v>249000</v>
      </c>
    </row>
    <row r="353" spans="1:6" ht="12.75">
      <c r="A353" s="4"/>
      <c r="B353" s="1" t="s">
        <v>534</v>
      </c>
      <c r="C353" s="2" t="s">
        <v>535</v>
      </c>
      <c r="D353" s="3">
        <v>194567.84</v>
      </c>
      <c r="E353" s="3">
        <v>224820.19</v>
      </c>
      <c r="F353" s="3">
        <v>246156.31</v>
      </c>
    </row>
    <row r="354" spans="1:6" ht="12.75">
      <c r="A354" s="4"/>
      <c r="B354" s="1" t="s">
        <v>536</v>
      </c>
      <c r="C354" s="2" t="s">
        <v>537</v>
      </c>
      <c r="D354" s="3">
        <v>437774.53</v>
      </c>
      <c r="E354" s="3">
        <v>526758.74</v>
      </c>
      <c r="F354" s="3">
        <v>552646.96</v>
      </c>
    </row>
    <row r="355" spans="1:6" ht="12.75">
      <c r="A355" s="4"/>
      <c r="B355" s="1" t="s">
        <v>538</v>
      </c>
      <c r="C355" s="2" t="s">
        <v>539</v>
      </c>
      <c r="D355" s="3">
        <v>0</v>
      </c>
      <c r="E355" s="3">
        <v>0</v>
      </c>
      <c r="F355" s="3">
        <v>1020000</v>
      </c>
    </row>
    <row r="356" spans="1:6" ht="12.75">
      <c r="A356" s="4"/>
      <c r="B356" s="1" t="s">
        <v>540</v>
      </c>
      <c r="C356" s="2" t="s">
        <v>541</v>
      </c>
      <c r="D356" s="3">
        <v>136342.83</v>
      </c>
      <c r="E356" s="3">
        <v>162435.2</v>
      </c>
      <c r="F356" s="3">
        <v>167193.04</v>
      </c>
    </row>
    <row r="357" spans="1:6" ht="12.75">
      <c r="A357" s="4"/>
      <c r="B357" s="5"/>
      <c r="C357" s="1" t="s">
        <v>542</v>
      </c>
      <c r="D357" s="13">
        <f>SUM(D351:D356)</f>
        <v>1090482.48</v>
      </c>
      <c r="E357" s="13">
        <f>SUM(E351:E356)</f>
        <v>1232952.46</v>
      </c>
      <c r="F357" s="13">
        <f>SUM(F351:F356)</f>
        <v>2322322.9699999997</v>
      </c>
    </row>
    <row r="358" spans="1:6" ht="12.75">
      <c r="A358" s="4"/>
      <c r="B358" s="5"/>
      <c r="C358" s="4"/>
      <c r="D358" s="3"/>
      <c r="E358" s="3"/>
      <c r="F358" s="3"/>
    </row>
    <row r="359" spans="1:6" ht="12.75">
      <c r="A359" s="4"/>
      <c r="B359" s="5"/>
      <c r="C359" s="4"/>
      <c r="D359" s="3"/>
      <c r="E359" s="3"/>
      <c r="F359" s="3"/>
    </row>
    <row r="360" spans="1:6" ht="12.75">
      <c r="A360" s="4"/>
      <c r="B360" s="5"/>
      <c r="C360" s="4"/>
      <c r="D360" s="3"/>
      <c r="E360" s="3"/>
      <c r="F360" s="3"/>
    </row>
    <row r="361" spans="1:6" ht="12.75">
      <c r="A361" s="4"/>
      <c r="B361" s="5"/>
      <c r="C361" s="4"/>
      <c r="D361" s="3"/>
      <c r="E361" s="3"/>
      <c r="F361" s="3"/>
    </row>
    <row r="362" spans="1:6" ht="12.75">
      <c r="A362" s="4"/>
      <c r="B362" s="5"/>
      <c r="C362" s="4"/>
      <c r="D362" s="3"/>
      <c r="E362" s="3"/>
      <c r="F362" s="3"/>
    </row>
    <row r="363" spans="1:6" ht="12.75">
      <c r="A363" s="4"/>
      <c r="B363" s="5"/>
      <c r="C363" s="4"/>
      <c r="D363" s="3"/>
      <c r="E363" s="3"/>
      <c r="F363" s="3"/>
    </row>
    <row r="364" spans="1:6" ht="12.75">
      <c r="A364" s="4"/>
      <c r="B364" s="5"/>
      <c r="C364" s="4"/>
      <c r="D364" s="3"/>
      <c r="E364" s="3"/>
      <c r="F364" s="3"/>
    </row>
    <row r="365" spans="1:6" ht="12.75">
      <c r="A365" s="11" t="s">
        <v>543</v>
      </c>
      <c r="B365" s="5"/>
      <c r="C365" s="4"/>
      <c r="D365" s="4"/>
      <c r="E365" s="4"/>
      <c r="F365" s="4"/>
    </row>
    <row r="366" spans="1:6" ht="12.75">
      <c r="A366" s="4"/>
      <c r="B366" s="1" t="s">
        <v>544</v>
      </c>
      <c r="C366" s="2" t="s">
        <v>545</v>
      </c>
      <c r="D366" s="3">
        <v>680347.28</v>
      </c>
      <c r="E366" s="3">
        <v>697601.27</v>
      </c>
      <c r="F366" s="3">
        <v>740121.15</v>
      </c>
    </row>
    <row r="367" spans="1:6" ht="12.75">
      <c r="A367" s="4"/>
      <c r="B367" s="1" t="s">
        <v>546</v>
      </c>
      <c r="C367" s="2" t="s">
        <v>547</v>
      </c>
      <c r="D367" s="3">
        <v>325.64</v>
      </c>
      <c r="E367" s="3">
        <v>1012</v>
      </c>
      <c r="F367" s="3">
        <v>1012</v>
      </c>
    </row>
    <row r="368" spans="1:6" ht="12.75">
      <c r="A368" s="4"/>
      <c r="B368" s="1" t="s">
        <v>548</v>
      </c>
      <c r="C368" s="2" t="s">
        <v>549</v>
      </c>
      <c r="D368" s="3">
        <v>1426892.93</v>
      </c>
      <c r="E368" s="3">
        <v>1509289.24</v>
      </c>
      <c r="F368" s="3">
        <v>1607730.1</v>
      </c>
    </row>
    <row r="369" spans="1:6" ht="12.75">
      <c r="A369" s="4"/>
      <c r="B369" s="1" t="s">
        <v>550</v>
      </c>
      <c r="C369" s="2" t="s">
        <v>551</v>
      </c>
      <c r="D369" s="3">
        <v>170159.23</v>
      </c>
      <c r="E369" s="3">
        <v>178928.28</v>
      </c>
      <c r="F369" s="3">
        <v>189537.84</v>
      </c>
    </row>
    <row r="370" spans="1:6" ht="12.75">
      <c r="A370" s="4"/>
      <c r="B370" s="1" t="s">
        <v>552</v>
      </c>
      <c r="C370" s="2" t="s">
        <v>553</v>
      </c>
      <c r="D370" s="3">
        <v>199813.23</v>
      </c>
      <c r="E370" s="3">
        <v>161801.39</v>
      </c>
      <c r="F370" s="3">
        <v>191966.76</v>
      </c>
    </row>
    <row r="371" spans="1:6" ht="12.75">
      <c r="A371" s="4"/>
      <c r="B371" s="1" t="s">
        <v>554</v>
      </c>
      <c r="C371" s="2" t="s">
        <v>555</v>
      </c>
      <c r="D371" s="3">
        <v>188982.18</v>
      </c>
      <c r="E371" s="3">
        <v>178303.38</v>
      </c>
      <c r="F371" s="3">
        <v>190399.17</v>
      </c>
    </row>
    <row r="372" spans="1:6" ht="12.75">
      <c r="A372" s="4"/>
      <c r="B372" s="5"/>
      <c r="C372" s="1" t="s">
        <v>556</v>
      </c>
      <c r="D372" s="13">
        <f>SUM(D366:D371)</f>
        <v>2666520.49</v>
      </c>
      <c r="E372" s="13">
        <f>SUM(E366:E371)</f>
        <v>2726935.5599999996</v>
      </c>
      <c r="F372" s="13">
        <f>SUM(F366:F371)</f>
        <v>2920767.0199999996</v>
      </c>
    </row>
    <row r="373" spans="1:6" ht="12.75">
      <c r="A373" s="4"/>
      <c r="B373" s="5"/>
      <c r="C373" s="4"/>
      <c r="D373" s="3"/>
      <c r="E373" s="3"/>
      <c r="F373" s="3"/>
    </row>
    <row r="374" spans="1:6" ht="12.75">
      <c r="A374" s="11" t="s">
        <v>557</v>
      </c>
      <c r="B374" s="5"/>
      <c r="C374" s="4"/>
      <c r="D374" s="4"/>
      <c r="E374" s="4"/>
      <c r="F374" s="4"/>
    </row>
    <row r="375" spans="1:6" ht="12.75">
      <c r="A375" s="4"/>
      <c r="B375" s="1" t="s">
        <v>558</v>
      </c>
      <c r="C375" s="2" t="s">
        <v>559</v>
      </c>
      <c r="D375" s="3">
        <v>408883.71</v>
      </c>
      <c r="E375" s="3">
        <v>511151.91</v>
      </c>
      <c r="F375" s="3">
        <v>495809.88</v>
      </c>
    </row>
    <row r="376" spans="1:6" ht="12.75">
      <c r="A376" s="4"/>
      <c r="B376" s="1" t="s">
        <v>560</v>
      </c>
      <c r="C376" s="2" t="s">
        <v>561</v>
      </c>
      <c r="D376" s="3">
        <v>278508.45</v>
      </c>
      <c r="E376" s="3">
        <v>344251.4</v>
      </c>
      <c r="F376" s="3">
        <v>361172.1</v>
      </c>
    </row>
    <row r="377" spans="1:6" ht="12.75">
      <c r="A377" s="4"/>
      <c r="B377" s="1" t="s">
        <v>562</v>
      </c>
      <c r="C377" s="2" t="s">
        <v>563</v>
      </c>
      <c r="D377" s="3">
        <v>299396.7</v>
      </c>
      <c r="E377" s="3">
        <v>240365.34</v>
      </c>
      <c r="F377" s="3">
        <v>248275.01</v>
      </c>
    </row>
    <row r="378" spans="1:6" ht="12.75">
      <c r="A378" s="4"/>
      <c r="B378" s="1" t="s">
        <v>564</v>
      </c>
      <c r="C378" s="2" t="s">
        <v>565</v>
      </c>
      <c r="D378" s="3">
        <v>6597.05</v>
      </c>
      <c r="E378" s="3">
        <v>4521.6</v>
      </c>
      <c r="F378" s="3">
        <v>4521.6</v>
      </c>
    </row>
    <row r="379" spans="1:6" ht="12.75">
      <c r="A379" s="4"/>
      <c r="B379" s="1" t="s">
        <v>566</v>
      </c>
      <c r="C379" s="2" t="s">
        <v>567</v>
      </c>
      <c r="D379" s="3">
        <v>69362.2</v>
      </c>
      <c r="E379" s="3">
        <v>69306.71</v>
      </c>
      <c r="F379" s="3">
        <v>79597.89</v>
      </c>
    </row>
    <row r="380" spans="1:6" ht="12.75">
      <c r="A380" s="4"/>
      <c r="B380" s="1" t="s">
        <v>568</v>
      </c>
      <c r="C380" s="2" t="s">
        <v>569</v>
      </c>
      <c r="D380" s="3">
        <v>111770.82</v>
      </c>
      <c r="E380" s="3">
        <v>29005</v>
      </c>
      <c r="F380" s="3">
        <v>66646.98</v>
      </c>
    </row>
    <row r="381" spans="1:6" ht="12.75">
      <c r="A381" s="4"/>
      <c r="B381" s="1" t="s">
        <v>570</v>
      </c>
      <c r="C381" s="2" t="s">
        <v>571</v>
      </c>
      <c r="D381" s="3">
        <v>253955.42</v>
      </c>
      <c r="E381" s="3">
        <v>254429.51</v>
      </c>
      <c r="F381" s="3">
        <v>292266.08</v>
      </c>
    </row>
    <row r="382" spans="1:6" ht="12.75">
      <c r="A382" s="4"/>
      <c r="B382" s="1" t="s">
        <v>572</v>
      </c>
      <c r="C382" s="2" t="s">
        <v>573</v>
      </c>
      <c r="D382" s="3">
        <v>531731</v>
      </c>
      <c r="E382" s="3">
        <v>716265.82</v>
      </c>
      <c r="F382" s="3">
        <v>747113.77</v>
      </c>
    </row>
    <row r="383" spans="1:6" ht="12.75">
      <c r="A383" s="4"/>
      <c r="B383" s="1" t="s">
        <v>574</v>
      </c>
      <c r="C383" s="2" t="s">
        <v>575</v>
      </c>
      <c r="D383" s="3">
        <v>112142.29</v>
      </c>
      <c r="E383" s="3">
        <v>200000</v>
      </c>
      <c r="F383" s="3">
        <v>200000</v>
      </c>
    </row>
    <row r="384" spans="1:6" ht="12.75">
      <c r="A384" s="4"/>
      <c r="B384" s="1" t="s">
        <v>576</v>
      </c>
      <c r="C384" s="2" t="s">
        <v>577</v>
      </c>
      <c r="D384" s="3">
        <v>118919.41</v>
      </c>
      <c r="E384" s="3">
        <v>134737.48</v>
      </c>
      <c r="F384" s="3">
        <v>138963.39</v>
      </c>
    </row>
    <row r="385" spans="1:6" ht="12.75">
      <c r="A385" s="4"/>
      <c r="B385" s="5"/>
      <c r="C385" s="1" t="s">
        <v>578</v>
      </c>
      <c r="D385" s="13">
        <f>SUM(D375:D384)</f>
        <v>2191267.0500000003</v>
      </c>
      <c r="E385" s="13">
        <f>SUM(E375:E384)</f>
        <v>2504034.77</v>
      </c>
      <c r="F385" s="13">
        <f>SUM(F375:F384)</f>
        <v>2634366.7</v>
      </c>
    </row>
    <row r="386" spans="1:6" ht="12.75">
      <c r="A386" s="4"/>
      <c r="B386" s="5"/>
      <c r="C386" s="4"/>
      <c r="D386" s="3"/>
      <c r="E386" s="3"/>
      <c r="F386" s="3"/>
    </row>
    <row r="387" spans="1:6" ht="12.75">
      <c r="A387" s="11" t="s">
        <v>579</v>
      </c>
      <c r="B387" s="5"/>
      <c r="C387" s="4"/>
      <c r="D387" s="4"/>
      <c r="E387" s="4"/>
      <c r="F387" s="4"/>
    </row>
    <row r="388" spans="1:6" ht="12.75">
      <c r="A388" s="4"/>
      <c r="B388" s="1" t="s">
        <v>580</v>
      </c>
      <c r="C388" s="2" t="s">
        <v>581</v>
      </c>
      <c r="D388" s="3">
        <v>2006507.5</v>
      </c>
      <c r="E388" s="3">
        <v>1899341.35</v>
      </c>
      <c r="F388" s="3">
        <v>1856720.87</v>
      </c>
    </row>
    <row r="389" spans="1:6" ht="12.75">
      <c r="A389" s="4"/>
      <c r="B389" s="5"/>
      <c r="C389" s="4"/>
      <c r="D389" s="4"/>
      <c r="E389" s="4"/>
      <c r="F389" s="4"/>
    </row>
    <row r="390" spans="1:6" ht="12.75">
      <c r="A390" s="11" t="s">
        <v>582</v>
      </c>
      <c r="B390" s="5"/>
      <c r="C390" s="4"/>
      <c r="D390" s="4"/>
      <c r="E390" s="4"/>
      <c r="F390" s="4"/>
    </row>
    <row r="391" spans="1:6" ht="12.75">
      <c r="A391" s="4"/>
      <c r="B391" s="1" t="s">
        <v>583</v>
      </c>
      <c r="C391" s="2" t="s">
        <v>584</v>
      </c>
      <c r="D391" s="3">
        <v>0</v>
      </c>
      <c r="E391" s="3">
        <v>588523.93</v>
      </c>
      <c r="F391" s="3">
        <v>617661.85</v>
      </c>
    </row>
    <row r="392" spans="1:6" ht="12.75">
      <c r="A392" s="4"/>
      <c r="B392" s="1" t="s">
        <v>585</v>
      </c>
      <c r="C392" s="2" t="s">
        <v>586</v>
      </c>
      <c r="D392" s="3">
        <v>1428362.61</v>
      </c>
      <c r="E392" s="3">
        <v>1029700</v>
      </c>
      <c r="F392" s="3">
        <v>1170700</v>
      </c>
    </row>
    <row r="393" spans="1:6" ht="12.75">
      <c r="A393" s="4"/>
      <c r="B393" s="1" t="s">
        <v>587</v>
      </c>
      <c r="C393" s="2" t="s">
        <v>588</v>
      </c>
      <c r="D393" s="3">
        <v>1013230.09</v>
      </c>
      <c r="E393" s="3">
        <v>1127227.64</v>
      </c>
      <c r="F393" s="3">
        <v>1212979.79</v>
      </c>
    </row>
    <row r="394" spans="1:6" ht="12.75">
      <c r="A394" s="4"/>
      <c r="B394" s="1" t="s">
        <v>589</v>
      </c>
      <c r="C394" s="2" t="s">
        <v>590</v>
      </c>
      <c r="D394" s="3">
        <v>129.15</v>
      </c>
      <c r="E394" s="3">
        <v>300</v>
      </c>
      <c r="F394" s="3">
        <v>300</v>
      </c>
    </row>
    <row r="395" spans="1:6" ht="12.75">
      <c r="A395" s="4"/>
      <c r="B395" s="1" t="s">
        <v>591</v>
      </c>
      <c r="C395" s="2" t="s">
        <v>592</v>
      </c>
      <c r="D395" s="3">
        <v>62220.96</v>
      </c>
      <c r="E395" s="3">
        <v>116740.26</v>
      </c>
      <c r="F395" s="3">
        <v>140295.7</v>
      </c>
    </row>
    <row r="396" spans="1:6" ht="12.75">
      <c r="A396" s="4"/>
      <c r="B396" s="5"/>
      <c r="C396" s="1" t="s">
        <v>593</v>
      </c>
      <c r="D396" s="3">
        <v>2503942.81</v>
      </c>
      <c r="E396" s="3">
        <v>2862491.83</v>
      </c>
      <c r="F396" s="3">
        <v>3141937.34</v>
      </c>
    </row>
    <row r="397" spans="1:6" ht="12.75">
      <c r="A397" s="12" t="s">
        <v>594</v>
      </c>
      <c r="B397" s="15"/>
      <c r="C397" s="12"/>
      <c r="D397" s="16">
        <f>+D396+D388+D385+D372+D357+D348+D342</f>
        <v>14741452.930000003</v>
      </c>
      <c r="E397" s="16">
        <f>+E396+E388+E385+E372+E357+E348+E342</f>
        <v>15752772.799999999</v>
      </c>
      <c r="F397" s="16">
        <f>+F396+F388+F385+F372+F357+F348+F342</f>
        <v>17725727.56</v>
      </c>
    </row>
    <row r="398" spans="1:6" ht="12.75">
      <c r="A398" s="4"/>
      <c r="B398" s="5"/>
      <c r="C398" s="4"/>
      <c r="D398" s="19"/>
      <c r="E398" s="19"/>
      <c r="F398" s="19"/>
    </row>
    <row r="399" spans="1:6" ht="12.75">
      <c r="A399" s="11" t="s">
        <v>595</v>
      </c>
      <c r="B399" s="5"/>
      <c r="C399" s="4"/>
      <c r="D399" s="4"/>
      <c r="E399" s="4"/>
      <c r="F399" s="4"/>
    </row>
    <row r="400" spans="1:6" ht="12.75">
      <c r="A400" s="4"/>
      <c r="B400" s="1" t="s">
        <v>596</v>
      </c>
      <c r="C400" s="2" t="s">
        <v>597</v>
      </c>
      <c r="D400" s="3">
        <v>0</v>
      </c>
      <c r="E400" s="3">
        <v>176800</v>
      </c>
      <c r="F400" s="3">
        <v>176800</v>
      </c>
    </row>
    <row r="401" spans="1:6" ht="12.75">
      <c r="A401" s="4"/>
      <c r="B401" s="1" t="s">
        <v>598</v>
      </c>
      <c r="C401" s="2" t="s">
        <v>599</v>
      </c>
      <c r="D401" s="3">
        <v>0</v>
      </c>
      <c r="E401" s="3">
        <v>240000</v>
      </c>
      <c r="F401" s="3">
        <v>268000</v>
      </c>
    </row>
    <row r="402" spans="1:6" ht="12.75">
      <c r="A402" s="4"/>
      <c r="B402" s="1" t="s">
        <v>600</v>
      </c>
      <c r="C402" s="2" t="s">
        <v>601</v>
      </c>
      <c r="D402" s="3">
        <v>0</v>
      </c>
      <c r="E402" s="3">
        <v>0</v>
      </c>
      <c r="F402" s="3">
        <v>1756000</v>
      </c>
    </row>
    <row r="403" spans="1:6" ht="12.75">
      <c r="A403" s="4"/>
      <c r="B403" s="1" t="s">
        <v>602</v>
      </c>
      <c r="C403" s="2" t="s">
        <v>603</v>
      </c>
      <c r="D403" s="3">
        <v>136843.93</v>
      </c>
      <c r="E403" s="3">
        <v>200000</v>
      </c>
      <c r="F403" s="3">
        <v>200000</v>
      </c>
    </row>
    <row r="404" spans="1:6" ht="12.75">
      <c r="A404" s="4"/>
      <c r="B404" s="1" t="s">
        <v>604</v>
      </c>
      <c r="C404" s="2" t="s">
        <v>605</v>
      </c>
      <c r="D404" s="3">
        <v>646491.18</v>
      </c>
      <c r="E404" s="3">
        <v>709598.85</v>
      </c>
      <c r="F404" s="3">
        <v>1008858.21</v>
      </c>
    </row>
    <row r="405" spans="1:6" ht="12.75">
      <c r="A405" s="4"/>
      <c r="B405" s="1" t="s">
        <v>606</v>
      </c>
      <c r="C405" s="2" t="s">
        <v>607</v>
      </c>
      <c r="D405" s="3">
        <v>175415.25</v>
      </c>
      <c r="E405" s="3">
        <v>225000</v>
      </c>
      <c r="F405" s="3">
        <v>115000</v>
      </c>
    </row>
    <row r="406" spans="1:6" ht="12.75">
      <c r="A406" s="4"/>
      <c r="B406" s="1" t="s">
        <v>608</v>
      </c>
      <c r="C406" s="2" t="s">
        <v>609</v>
      </c>
      <c r="D406" s="3">
        <v>0</v>
      </c>
      <c r="E406" s="3">
        <v>248072.9</v>
      </c>
      <c r="F406" s="3">
        <v>262322.98</v>
      </c>
    </row>
    <row r="407" spans="1:6" ht="12.75">
      <c r="A407" s="4"/>
      <c r="B407" s="1" t="s">
        <v>610</v>
      </c>
      <c r="C407" s="2" t="s">
        <v>611</v>
      </c>
      <c r="D407" s="3">
        <v>432624.98</v>
      </c>
      <c r="E407" s="3">
        <v>469147.17</v>
      </c>
      <c r="F407" s="3">
        <v>513282.66</v>
      </c>
    </row>
    <row r="408" spans="2:6" ht="12.75">
      <c r="B408" s="1" t="s">
        <v>613</v>
      </c>
      <c r="C408" s="2" t="s">
        <v>614</v>
      </c>
      <c r="D408" s="3">
        <v>40376.26</v>
      </c>
      <c r="E408" s="3">
        <v>159400</v>
      </c>
      <c r="F408" s="3">
        <v>446400</v>
      </c>
    </row>
    <row r="409" spans="1:6" ht="12.75">
      <c r="A409" s="4"/>
      <c r="B409" s="1" t="s">
        <v>615</v>
      </c>
      <c r="C409" s="2" t="s">
        <v>616</v>
      </c>
      <c r="D409" s="3">
        <v>724867.5</v>
      </c>
      <c r="E409" s="3">
        <v>772037</v>
      </c>
      <c r="F409" s="3">
        <v>801051</v>
      </c>
    </row>
    <row r="410" spans="1:6" ht="12.75">
      <c r="A410" s="4"/>
      <c r="B410" s="1" t="s">
        <v>617</v>
      </c>
      <c r="C410" s="2" t="s">
        <v>618</v>
      </c>
      <c r="D410" s="3">
        <v>498079.36</v>
      </c>
      <c r="E410" s="3">
        <v>719997.56</v>
      </c>
      <c r="F410" s="3">
        <v>747972.6</v>
      </c>
    </row>
    <row r="411" spans="1:6" ht="12.75">
      <c r="A411" s="4"/>
      <c r="B411" s="1" t="s">
        <v>619</v>
      </c>
      <c r="C411" s="2" t="s">
        <v>620</v>
      </c>
      <c r="D411" s="3">
        <v>2446368.14</v>
      </c>
      <c r="E411" s="3">
        <v>2527277.06</v>
      </c>
      <c r="F411" s="3">
        <v>2791327.67</v>
      </c>
    </row>
    <row r="412" spans="1:6" ht="12.75">
      <c r="A412" s="4"/>
      <c r="B412" s="1" t="s">
        <v>621</v>
      </c>
      <c r="C412" s="2" t="s">
        <v>622</v>
      </c>
      <c r="D412" s="3">
        <v>1642598.23</v>
      </c>
      <c r="E412" s="3">
        <v>1711986.33</v>
      </c>
      <c r="F412" s="3">
        <v>1904242.16</v>
      </c>
    </row>
    <row r="413" spans="1:6" ht="12.75">
      <c r="A413" s="4"/>
      <c r="B413" s="1" t="s">
        <v>623</v>
      </c>
      <c r="C413" s="2" t="s">
        <v>624</v>
      </c>
      <c r="D413" s="3">
        <v>3336610.45</v>
      </c>
      <c r="E413" s="3">
        <v>3770600</v>
      </c>
      <c r="F413" s="3">
        <v>4011586</v>
      </c>
    </row>
    <row r="414" spans="1:6" ht="12.75">
      <c r="A414" s="4"/>
      <c r="B414" s="1" t="s">
        <v>625</v>
      </c>
      <c r="C414" s="2" t="s">
        <v>626</v>
      </c>
      <c r="D414" s="3">
        <v>885299.16</v>
      </c>
      <c r="E414" s="3">
        <v>892868.73</v>
      </c>
      <c r="F414" s="3">
        <v>925558.93</v>
      </c>
    </row>
    <row r="415" spans="1:6" ht="12.75">
      <c r="A415" s="4"/>
      <c r="B415" s="1" t="s">
        <v>627</v>
      </c>
      <c r="C415" s="2" t="s">
        <v>628</v>
      </c>
      <c r="D415" s="3">
        <v>84831.1</v>
      </c>
      <c r="E415" s="3">
        <v>100000</v>
      </c>
      <c r="F415" s="3">
        <v>100000</v>
      </c>
    </row>
    <row r="416" ht="12.75">
      <c r="A416" s="4"/>
    </row>
    <row r="417" spans="1:6" ht="12.75">
      <c r="A417" s="11" t="s">
        <v>612</v>
      </c>
      <c r="B417" s="5"/>
      <c r="C417" s="4"/>
      <c r="D417" s="4"/>
      <c r="E417" s="4"/>
      <c r="F417" s="4"/>
    </row>
    <row r="418" spans="1:6" ht="12.75">
      <c r="A418" s="4"/>
      <c r="B418" s="1" t="s">
        <v>629</v>
      </c>
      <c r="C418" s="2" t="s">
        <v>630</v>
      </c>
      <c r="D418" s="3">
        <v>1173170.76</v>
      </c>
      <c r="E418" s="3">
        <v>1289301.51</v>
      </c>
      <c r="F418" s="3">
        <v>1498050.12</v>
      </c>
    </row>
    <row r="419" spans="1:6" ht="12.75">
      <c r="A419" s="4"/>
      <c r="B419" s="1" t="s">
        <v>631</v>
      </c>
      <c r="C419" s="2" t="s">
        <v>632</v>
      </c>
      <c r="D419" s="3">
        <v>92467.49</v>
      </c>
      <c r="E419" s="3">
        <v>0</v>
      </c>
      <c r="F419" s="3">
        <v>90000</v>
      </c>
    </row>
    <row r="420" spans="1:6" ht="12.75">
      <c r="A420" s="4"/>
      <c r="B420" s="1" t="s">
        <v>633</v>
      </c>
      <c r="C420" s="2" t="s">
        <v>634</v>
      </c>
      <c r="D420" s="3">
        <v>51435.57</v>
      </c>
      <c r="E420" s="3">
        <v>0</v>
      </c>
      <c r="F420" s="3">
        <v>0</v>
      </c>
    </row>
    <row r="421" spans="1:6" ht="12.75">
      <c r="A421" s="4"/>
      <c r="B421" s="1" t="s">
        <v>635</v>
      </c>
      <c r="C421" s="2" t="s">
        <v>636</v>
      </c>
      <c r="D421" s="3">
        <v>342292.41</v>
      </c>
      <c r="E421" s="3">
        <v>339246.86</v>
      </c>
      <c r="F421" s="3">
        <v>351145.04</v>
      </c>
    </row>
    <row r="422" spans="1:6" ht="12.75">
      <c r="A422" s="11" t="s">
        <v>637</v>
      </c>
      <c r="B422" s="15"/>
      <c r="C422" s="18"/>
      <c r="D422" s="17">
        <f>SUM(D400:D421)</f>
        <v>12709771.770000001</v>
      </c>
      <c r="E422" s="17">
        <f>SUM(E400:E421)</f>
        <v>14551333.97</v>
      </c>
      <c r="F422" s="17">
        <f>SUM(F400:F421)</f>
        <v>17967597.369999997</v>
      </c>
    </row>
    <row r="423" spans="1:6" ht="12.75">
      <c r="A423" s="4"/>
      <c r="B423" s="5"/>
      <c r="C423" s="4"/>
      <c r="D423" s="14"/>
      <c r="E423" s="14"/>
      <c r="F423" s="14"/>
    </row>
    <row r="424" spans="1:6" ht="12.75">
      <c r="A424" s="12" t="s">
        <v>638</v>
      </c>
      <c r="B424" s="5"/>
      <c r="C424" s="4"/>
      <c r="D424" s="4"/>
      <c r="E424" s="4"/>
      <c r="F424" s="4"/>
    </row>
    <row r="425" spans="1:6" ht="12.75">
      <c r="A425" s="11" t="s">
        <v>639</v>
      </c>
      <c r="B425" s="5"/>
      <c r="C425" s="4"/>
      <c r="D425" s="4"/>
      <c r="E425" s="4"/>
      <c r="F425" s="4"/>
    </row>
    <row r="426" spans="1:6" ht="12.75">
      <c r="A426" s="4"/>
      <c r="B426" s="1" t="s">
        <v>640</v>
      </c>
      <c r="C426" s="2" t="s">
        <v>641</v>
      </c>
      <c r="D426" s="3">
        <v>1077260.77</v>
      </c>
      <c r="E426" s="3">
        <v>465500</v>
      </c>
      <c r="F426" s="3">
        <v>722500</v>
      </c>
    </row>
    <row r="427" spans="1:6" ht="12.75">
      <c r="A427" s="4"/>
      <c r="B427" s="1" t="s">
        <v>642</v>
      </c>
      <c r="C427" s="2" t="s">
        <v>643</v>
      </c>
      <c r="D427" s="3">
        <v>2482200.01</v>
      </c>
      <c r="E427" s="3">
        <v>3147118</v>
      </c>
      <c r="F427" s="3">
        <v>3538118</v>
      </c>
    </row>
    <row r="428" spans="1:6" ht="12.75">
      <c r="A428" s="4"/>
      <c r="B428" s="5"/>
      <c r="C428" s="1" t="s">
        <v>644</v>
      </c>
      <c r="D428" s="3">
        <v>3559460.78</v>
      </c>
      <c r="E428" s="3">
        <v>3612618</v>
      </c>
      <c r="F428" s="3">
        <v>4260618</v>
      </c>
    </row>
    <row r="429" spans="1:6" ht="12.75">
      <c r="A429" s="4"/>
      <c r="B429" s="5"/>
      <c r="C429" s="4"/>
      <c r="D429" s="4"/>
      <c r="E429" s="4"/>
      <c r="F429" s="4"/>
    </row>
    <row r="430" spans="1:6" ht="12.75">
      <c r="A430" s="11" t="s">
        <v>645</v>
      </c>
      <c r="B430" s="5"/>
      <c r="C430" s="4"/>
      <c r="D430" s="4"/>
      <c r="E430" s="4"/>
      <c r="F430" s="4"/>
    </row>
    <row r="431" spans="1:6" ht="12.75">
      <c r="A431" s="4"/>
      <c r="B431" s="1" t="s">
        <v>646</v>
      </c>
      <c r="C431" s="2" t="s">
        <v>647</v>
      </c>
      <c r="D431" s="3">
        <v>1673860.97</v>
      </c>
      <c r="E431" s="3">
        <v>39000</v>
      </c>
      <c r="F431" s="3">
        <v>1302000</v>
      </c>
    </row>
    <row r="432" spans="1:6" ht="12.75">
      <c r="A432" s="4"/>
      <c r="B432" s="5"/>
      <c r="C432" s="4"/>
      <c r="D432" s="4"/>
      <c r="E432" s="4"/>
      <c r="F432" s="4"/>
    </row>
    <row r="433" spans="1:6" ht="12.75">
      <c r="A433" s="11" t="s">
        <v>648</v>
      </c>
      <c r="B433" s="5"/>
      <c r="C433" s="4"/>
      <c r="D433" s="4"/>
      <c r="E433" s="4"/>
      <c r="F433" s="4"/>
    </row>
    <row r="434" spans="1:6" ht="12.75">
      <c r="A434" s="4"/>
      <c r="B434" s="1" t="s">
        <v>649</v>
      </c>
      <c r="C434" s="2" t="s">
        <v>650</v>
      </c>
      <c r="D434" s="3">
        <v>0</v>
      </c>
      <c r="E434" s="3">
        <v>400000</v>
      </c>
      <c r="F434" s="3">
        <v>400000</v>
      </c>
    </row>
    <row r="435" spans="1:6" ht="12.75">
      <c r="A435" s="4"/>
      <c r="B435" s="1" t="s">
        <v>651</v>
      </c>
      <c r="C435" s="2" t="s">
        <v>652</v>
      </c>
      <c r="D435" s="3">
        <v>50171.53</v>
      </c>
      <c r="E435" s="3">
        <v>58924</v>
      </c>
      <c r="F435" s="3">
        <v>58924</v>
      </c>
    </row>
    <row r="436" spans="1:6" ht="12.75">
      <c r="A436" s="4"/>
      <c r="B436" s="1" t="s">
        <v>653</v>
      </c>
      <c r="C436" s="2" t="s">
        <v>654</v>
      </c>
      <c r="D436" s="3">
        <v>409481</v>
      </c>
      <c r="E436" s="3">
        <v>456000</v>
      </c>
      <c r="F436" s="3">
        <v>456000</v>
      </c>
    </row>
    <row r="437" spans="1:6" ht="12.75">
      <c r="A437" s="4"/>
      <c r="B437" s="1" t="s">
        <v>655</v>
      </c>
      <c r="C437" s="2" t="s">
        <v>656</v>
      </c>
      <c r="D437" s="3">
        <f>11486899</f>
        <v>11486899</v>
      </c>
      <c r="E437" s="3">
        <v>12000000</v>
      </c>
      <c r="F437" s="3">
        <v>12000000</v>
      </c>
    </row>
    <row r="438" spans="1:6" ht="12.75">
      <c r="A438" s="4"/>
      <c r="B438" s="1" t="s">
        <v>657</v>
      </c>
      <c r="C438" s="2" t="s">
        <v>658</v>
      </c>
      <c r="D438" s="3">
        <v>3767605</v>
      </c>
      <c r="E438" s="3">
        <v>5500000</v>
      </c>
      <c r="F438" s="3">
        <v>6000000</v>
      </c>
    </row>
    <row r="439" spans="1:6" ht="12.75">
      <c r="A439" s="4"/>
      <c r="B439" s="1" t="s">
        <v>659</v>
      </c>
      <c r="C439" s="2" t="s">
        <v>660</v>
      </c>
      <c r="D439" s="3">
        <v>316585</v>
      </c>
      <c r="E439" s="3">
        <v>320000</v>
      </c>
      <c r="F439" s="3">
        <v>320000</v>
      </c>
    </row>
    <row r="440" spans="1:6" ht="12.75">
      <c r="A440" s="4"/>
      <c r="B440" s="1" t="s">
        <v>661</v>
      </c>
      <c r="C440" s="2" t="s">
        <v>662</v>
      </c>
      <c r="D440" s="3">
        <v>25254.44</v>
      </c>
      <c r="E440" s="3">
        <v>22000</v>
      </c>
      <c r="F440" s="3">
        <v>22000</v>
      </c>
    </row>
    <row r="441" spans="1:6" ht="12.75">
      <c r="A441" s="4"/>
      <c r="B441" s="1" t="s">
        <v>663</v>
      </c>
      <c r="C441" s="2" t="s">
        <v>664</v>
      </c>
      <c r="D441" s="3">
        <v>3208049</v>
      </c>
      <c r="E441" s="3">
        <v>3200000</v>
      </c>
      <c r="F441" s="3">
        <v>3200000</v>
      </c>
    </row>
    <row r="442" spans="1:6" ht="12.75">
      <c r="A442" s="4"/>
      <c r="B442" s="5"/>
      <c r="C442" s="1" t="s">
        <v>665</v>
      </c>
      <c r="D442" s="3">
        <v>19778684.18</v>
      </c>
      <c r="E442" s="3">
        <v>21956924</v>
      </c>
      <c r="F442" s="3">
        <v>22456924</v>
      </c>
    </row>
    <row r="443" spans="1:6" ht="12.75">
      <c r="A443" s="4"/>
      <c r="B443" s="5"/>
      <c r="C443" s="1"/>
      <c r="D443" s="17"/>
      <c r="E443" s="3"/>
      <c r="F443" s="3"/>
    </row>
    <row r="444" spans="1:6" ht="12.75">
      <c r="A444" s="12" t="s">
        <v>666</v>
      </c>
      <c r="B444" s="15"/>
      <c r="C444" s="12"/>
      <c r="D444" s="16">
        <f>+D442+D431+D428</f>
        <v>25012005.93</v>
      </c>
      <c r="E444" s="16">
        <f>+E442+E431+E428</f>
        <v>25608542</v>
      </c>
      <c r="F444" s="16">
        <f>+F442+F431+F428</f>
        <v>28019542</v>
      </c>
    </row>
    <row r="445" spans="1:6" ht="12.75">
      <c r="A445" s="4"/>
      <c r="B445" s="5"/>
      <c r="C445" s="4"/>
      <c r="D445" s="20"/>
      <c r="E445" s="4"/>
      <c r="F445" s="4"/>
    </row>
    <row r="446" spans="1:6" ht="12.75">
      <c r="A446" s="11" t="s">
        <v>667</v>
      </c>
      <c r="B446" s="5"/>
      <c r="C446" s="4"/>
      <c r="D446" s="4"/>
      <c r="E446" s="4"/>
      <c r="F446" s="4"/>
    </row>
    <row r="447" spans="1:6" ht="12.75">
      <c r="A447" s="4"/>
      <c r="B447" s="1" t="s">
        <v>668</v>
      </c>
      <c r="C447" s="2" t="s">
        <v>669</v>
      </c>
      <c r="D447" s="3">
        <f>2360000+1185477.5</f>
        <v>3545477.5</v>
      </c>
      <c r="E447" s="3">
        <v>3566473</v>
      </c>
      <c r="F447" s="3">
        <v>3381500</v>
      </c>
    </row>
    <row r="448" spans="1:6" ht="12.75">
      <c r="A448" s="4"/>
      <c r="B448" s="1" t="s">
        <v>670</v>
      </c>
      <c r="C448" s="2" t="s">
        <v>671</v>
      </c>
      <c r="D448" s="3">
        <v>19352</v>
      </c>
      <c r="E448" s="3">
        <v>17343</v>
      </c>
      <c r="F448" s="3">
        <v>17343</v>
      </c>
    </row>
    <row r="449" spans="1:6" ht="12.75">
      <c r="A449" s="12" t="s">
        <v>672</v>
      </c>
      <c r="B449" s="15"/>
      <c r="C449" s="12"/>
      <c r="D449" s="17">
        <f>SUM(D447:D448)</f>
        <v>3564829.5</v>
      </c>
      <c r="E449" s="17">
        <f>SUM(E447:E448)</f>
        <v>3583816</v>
      </c>
      <c r="F449" s="17">
        <f>SUM(F447:F448)</f>
        <v>3398843</v>
      </c>
    </row>
    <row r="450" spans="1:6" ht="12.75">
      <c r="A450" s="4"/>
      <c r="B450" s="5"/>
      <c r="C450" s="4"/>
      <c r="D450" s="4"/>
      <c r="E450" s="4"/>
      <c r="F450" s="4"/>
    </row>
    <row r="451" spans="1:6" ht="12.75">
      <c r="A451" s="11" t="s">
        <v>673</v>
      </c>
      <c r="B451" s="15"/>
      <c r="C451" s="12"/>
      <c r="D451" s="21">
        <f>+D449+D444+D422+D397+D325+D241+D194+D186+D151+D128</f>
        <v>161463652.04</v>
      </c>
      <c r="E451" s="21">
        <f>+E449+E444+E422+E397+E325+E241+E194+E186+E151+E128</f>
        <v>178085000</v>
      </c>
      <c r="F451" s="21">
        <f>+F449+F444+F422+F397+F325+F241+F194+F186+F151+F128</f>
        <v>196128000</v>
      </c>
    </row>
    <row r="452" spans="1:6" ht="12.75">
      <c r="A452" s="11"/>
      <c r="B452" s="5"/>
      <c r="C452" s="4"/>
      <c r="D452" s="22"/>
      <c r="E452" s="22"/>
      <c r="F452" s="22"/>
    </row>
    <row r="453" spans="1:6" ht="12.75">
      <c r="A453" s="11"/>
      <c r="B453" s="5"/>
      <c r="C453" s="4"/>
      <c r="D453" s="22"/>
      <c r="E453" s="22"/>
      <c r="F453" s="22"/>
    </row>
    <row r="454" spans="1:6" ht="12.75">
      <c r="A454" s="11"/>
      <c r="B454" s="5"/>
      <c r="C454" s="4"/>
      <c r="D454" s="21"/>
      <c r="E454" s="22"/>
      <c r="F454" s="22"/>
    </row>
    <row r="455" spans="1:6" ht="12.75">
      <c r="A455" s="4"/>
      <c r="B455" s="5"/>
      <c r="C455" s="4"/>
      <c r="D455" s="4"/>
      <c r="E455" s="23"/>
      <c r="F455" s="4"/>
    </row>
    <row r="456" spans="1:6" ht="12.75">
      <c r="A456" s="4"/>
      <c r="B456" s="5"/>
      <c r="C456" s="4"/>
      <c r="D456" s="4"/>
      <c r="E456" s="23"/>
      <c r="F456" s="4"/>
    </row>
    <row r="457" spans="1:6" ht="12.75">
      <c r="A457" s="11" t="s">
        <v>674</v>
      </c>
      <c r="B457" s="5"/>
      <c r="C457" s="4"/>
      <c r="D457" s="4"/>
      <c r="E457" s="4"/>
      <c r="F457" s="4"/>
    </row>
    <row r="458" spans="1:6" ht="12.75">
      <c r="A458" s="11" t="s">
        <v>675</v>
      </c>
      <c r="B458" s="5"/>
      <c r="C458" s="4"/>
      <c r="D458" s="4"/>
      <c r="E458" s="4"/>
      <c r="F458" s="4"/>
    </row>
    <row r="459" spans="1:6" ht="12.75">
      <c r="A459" s="4"/>
      <c r="B459" s="1" t="s">
        <v>676</v>
      </c>
      <c r="C459" s="2" t="s">
        <v>677</v>
      </c>
      <c r="D459" s="3">
        <v>128370.97</v>
      </c>
      <c r="E459" s="3">
        <v>162035.78</v>
      </c>
      <c r="F459" s="3">
        <v>169215.91</v>
      </c>
    </row>
    <row r="460" spans="1:6" ht="12.75">
      <c r="A460" s="4"/>
      <c r="B460" s="5"/>
      <c r="C460" s="4"/>
      <c r="D460" s="4"/>
      <c r="E460" s="4"/>
      <c r="F460" s="4"/>
    </row>
    <row r="461" spans="1:6" ht="12.75">
      <c r="A461" s="11" t="s">
        <v>678</v>
      </c>
      <c r="B461" s="5"/>
      <c r="C461" s="4"/>
      <c r="D461" s="4"/>
      <c r="E461" s="4"/>
      <c r="F461" s="4"/>
    </row>
    <row r="462" spans="1:6" ht="12.75">
      <c r="A462" s="4"/>
      <c r="B462" s="1" t="s">
        <v>679</v>
      </c>
      <c r="C462" s="2" t="s">
        <v>680</v>
      </c>
      <c r="D462" s="3">
        <v>79916.27000000008</v>
      </c>
      <c r="E462" s="3">
        <v>12733.56</v>
      </c>
      <c r="F462" s="3">
        <v>14520.89</v>
      </c>
    </row>
    <row r="463" spans="1:6" ht="12.75">
      <c r="A463" s="4"/>
      <c r="B463" s="1" t="s">
        <v>681</v>
      </c>
      <c r="C463" s="2" t="s">
        <v>682</v>
      </c>
      <c r="D463" s="3">
        <v>125216.26</v>
      </c>
      <c r="E463" s="3">
        <v>963605.29</v>
      </c>
      <c r="F463" s="3">
        <v>826738.82</v>
      </c>
    </row>
    <row r="464" spans="1:6" ht="12.75">
      <c r="A464" s="4"/>
      <c r="B464" s="1" t="s">
        <v>683</v>
      </c>
      <c r="C464" s="2" t="s">
        <v>678</v>
      </c>
      <c r="D464" s="3">
        <v>290071.02</v>
      </c>
      <c r="E464" s="3">
        <v>410580.8</v>
      </c>
      <c r="F464" s="3">
        <v>456791.08</v>
      </c>
    </row>
    <row r="465" spans="1:6" ht="12.75">
      <c r="A465" s="4"/>
      <c r="B465" s="5"/>
      <c r="C465" s="1" t="s">
        <v>684</v>
      </c>
      <c r="D465" s="3">
        <v>495203.55</v>
      </c>
      <c r="E465" s="3">
        <v>1386919.65</v>
      </c>
      <c r="F465" s="3">
        <v>1298050.79</v>
      </c>
    </row>
    <row r="466" spans="1:6" ht="12.75">
      <c r="A466" s="4"/>
      <c r="B466" s="5"/>
      <c r="C466" s="4"/>
      <c r="D466" s="4"/>
      <c r="E466" s="4"/>
      <c r="F466" s="4"/>
    </row>
    <row r="467" spans="1:6" ht="12.75">
      <c r="A467" s="4"/>
      <c r="B467" s="5"/>
      <c r="C467" s="4"/>
      <c r="D467" s="4"/>
      <c r="E467" s="4"/>
      <c r="F467" s="4"/>
    </row>
    <row r="468" spans="1:6" ht="12.75">
      <c r="A468" s="4"/>
      <c r="B468" s="5"/>
      <c r="C468" s="4"/>
      <c r="D468" s="4"/>
      <c r="E468" s="4"/>
      <c r="F468" s="4"/>
    </row>
    <row r="469" spans="1:6" ht="12.75">
      <c r="A469" s="11" t="s">
        <v>685</v>
      </c>
      <c r="B469" s="5"/>
      <c r="C469" s="4"/>
      <c r="D469" s="4"/>
      <c r="E469" s="4"/>
      <c r="F469" s="4"/>
    </row>
    <row r="470" spans="1:6" ht="12.75">
      <c r="A470" s="4"/>
      <c r="B470" s="1" t="s">
        <v>686</v>
      </c>
      <c r="C470" s="2" t="s">
        <v>687</v>
      </c>
      <c r="D470" s="3">
        <v>134582.93</v>
      </c>
      <c r="E470" s="3">
        <v>207240.71</v>
      </c>
      <c r="F470" s="3">
        <v>209772.04</v>
      </c>
    </row>
    <row r="471" spans="1:6" ht="12.75">
      <c r="A471" s="4"/>
      <c r="B471" s="1" t="s">
        <v>688</v>
      </c>
      <c r="C471" s="2" t="s">
        <v>689</v>
      </c>
      <c r="D471" s="3">
        <v>376373.02</v>
      </c>
      <c r="E471" s="3">
        <v>608129</v>
      </c>
      <c r="F471" s="3">
        <v>608129</v>
      </c>
    </row>
    <row r="472" spans="1:6" ht="12.75">
      <c r="A472" s="4"/>
      <c r="B472" s="1" t="s">
        <v>690</v>
      </c>
      <c r="C472" s="2" t="s">
        <v>691</v>
      </c>
      <c r="D472" s="3">
        <v>2394673.33</v>
      </c>
      <c r="E472" s="3">
        <v>2972293.73</v>
      </c>
      <c r="F472" s="3">
        <v>3186387.06</v>
      </c>
    </row>
    <row r="473" spans="1:6" ht="12.75">
      <c r="A473" s="4"/>
      <c r="B473" s="1" t="s">
        <v>692</v>
      </c>
      <c r="C473" s="2" t="s">
        <v>693</v>
      </c>
      <c r="D473" s="3">
        <v>1769067.09</v>
      </c>
      <c r="E473" s="3">
        <v>2218336.56</v>
      </c>
      <c r="F473" s="3">
        <v>2333711.9</v>
      </c>
    </row>
    <row r="474" spans="1:6" ht="12.75">
      <c r="A474" s="4"/>
      <c r="B474" s="5"/>
      <c r="C474" s="1" t="s">
        <v>694</v>
      </c>
      <c r="D474" s="3">
        <v>4674696.37</v>
      </c>
      <c r="E474" s="3">
        <v>6006000</v>
      </c>
      <c r="F474" s="3">
        <v>6338000</v>
      </c>
    </row>
    <row r="475" spans="1:6" ht="12.75">
      <c r="A475" s="4"/>
      <c r="B475" s="5"/>
      <c r="C475" s="4"/>
      <c r="D475" s="4"/>
      <c r="E475" s="4"/>
      <c r="F475" s="4"/>
    </row>
    <row r="476" spans="1:6" ht="12.75">
      <c r="A476" s="11" t="s">
        <v>695</v>
      </c>
      <c r="B476" s="5"/>
      <c r="C476" s="4"/>
      <c r="D476" s="4"/>
      <c r="E476" s="4"/>
      <c r="F476" s="4"/>
    </row>
    <row r="477" spans="1:6" ht="12.75">
      <c r="A477" s="4"/>
      <c r="B477" s="1" t="s">
        <v>696</v>
      </c>
      <c r="C477" s="2" t="s">
        <v>697</v>
      </c>
      <c r="D477" s="3">
        <v>45084.84</v>
      </c>
      <c r="E477" s="3">
        <v>56119.03</v>
      </c>
      <c r="F477" s="3">
        <v>60544.63</v>
      </c>
    </row>
    <row r="478" spans="1:6" ht="12.75">
      <c r="A478" s="4"/>
      <c r="B478" s="1" t="s">
        <v>698</v>
      </c>
      <c r="C478" s="2" t="s">
        <v>695</v>
      </c>
      <c r="D478" s="3">
        <v>360082.64</v>
      </c>
      <c r="E478" s="3">
        <v>454313.84</v>
      </c>
      <c r="F478" s="3">
        <v>521272.75</v>
      </c>
    </row>
    <row r="479" spans="1:6" ht="12.75">
      <c r="A479" s="4"/>
      <c r="B479" s="1" t="s">
        <v>699</v>
      </c>
      <c r="C479" s="2" t="s">
        <v>700</v>
      </c>
      <c r="D479" s="3">
        <v>657290.18</v>
      </c>
      <c r="E479" s="3">
        <v>657071.16</v>
      </c>
      <c r="F479" s="3">
        <v>729501.62</v>
      </c>
    </row>
    <row r="480" spans="1:6" ht="12.75">
      <c r="A480" s="4"/>
      <c r="B480" s="1" t="s">
        <v>701</v>
      </c>
      <c r="C480" s="2" t="s">
        <v>702</v>
      </c>
      <c r="D480" s="3">
        <v>0</v>
      </c>
      <c r="E480" s="3">
        <v>30000</v>
      </c>
      <c r="F480" s="3">
        <v>40000</v>
      </c>
    </row>
    <row r="481" spans="1:6" ht="12.75">
      <c r="A481" s="4"/>
      <c r="B481" s="5"/>
      <c r="C481" s="1" t="s">
        <v>703</v>
      </c>
      <c r="D481" s="3">
        <v>1062457.66</v>
      </c>
      <c r="E481" s="3">
        <v>1197504.03</v>
      </c>
      <c r="F481" s="3">
        <v>1351319</v>
      </c>
    </row>
    <row r="482" spans="1:6" ht="12.75">
      <c r="A482" s="4"/>
      <c r="B482" s="5"/>
      <c r="C482" s="4"/>
      <c r="D482" s="4"/>
      <c r="E482" s="4"/>
      <c r="F482" s="4"/>
    </row>
    <row r="483" spans="1:6" ht="12.75">
      <c r="A483" s="11" t="s">
        <v>704</v>
      </c>
      <c r="B483" s="5"/>
      <c r="C483" s="4"/>
      <c r="D483" s="4"/>
      <c r="E483" s="4"/>
      <c r="F483" s="4"/>
    </row>
    <row r="484" spans="1:6" ht="12.75">
      <c r="A484" s="4"/>
      <c r="B484" s="1" t="s">
        <v>705</v>
      </c>
      <c r="C484" s="2" t="s">
        <v>706</v>
      </c>
      <c r="D484" s="3">
        <v>100539.74</v>
      </c>
      <c r="E484" s="3">
        <v>98160</v>
      </c>
      <c r="F484" s="3">
        <v>98160</v>
      </c>
    </row>
    <row r="485" spans="1:6" ht="12.75">
      <c r="A485" s="4"/>
      <c r="B485" s="1" t="s">
        <v>707</v>
      </c>
      <c r="C485" s="2" t="s">
        <v>704</v>
      </c>
      <c r="D485" s="3">
        <v>5214043.51</v>
      </c>
      <c r="E485" s="3">
        <v>5959049.54</v>
      </c>
      <c r="F485" s="3">
        <v>6006923.3</v>
      </c>
    </row>
    <row r="486" spans="1:6" ht="12.75">
      <c r="A486" s="4"/>
      <c r="B486" s="5"/>
      <c r="C486" s="1" t="s">
        <v>708</v>
      </c>
      <c r="D486" s="3">
        <v>5314583.25</v>
      </c>
      <c r="E486" s="3">
        <v>6057209.54</v>
      </c>
      <c r="F486" s="3">
        <v>6105083.3</v>
      </c>
    </row>
    <row r="487" spans="1:6" ht="12.75">
      <c r="A487" s="4"/>
      <c r="B487" s="5"/>
      <c r="C487" s="4"/>
      <c r="D487" s="4"/>
      <c r="E487" s="4"/>
      <c r="F487" s="4"/>
    </row>
    <row r="488" spans="1:6" ht="12.75">
      <c r="A488" s="11" t="s">
        <v>709</v>
      </c>
      <c r="B488" s="5"/>
      <c r="C488" s="4"/>
      <c r="D488" s="4"/>
      <c r="E488" s="4"/>
      <c r="F488" s="4"/>
    </row>
    <row r="489" spans="1:6" ht="12.75">
      <c r="A489" s="4"/>
      <c r="B489" s="1" t="s">
        <v>710</v>
      </c>
      <c r="C489" s="2" t="s">
        <v>711</v>
      </c>
      <c r="D489" s="3">
        <f>98032.71+198018</f>
        <v>296050.71</v>
      </c>
      <c r="E489" s="3">
        <v>314681</v>
      </c>
      <c r="F489" s="3">
        <v>314681</v>
      </c>
    </row>
    <row r="490" spans="1:6" ht="12.75">
      <c r="A490" s="4"/>
      <c r="B490" s="1" t="s">
        <v>712</v>
      </c>
      <c r="C490" s="2" t="s">
        <v>713</v>
      </c>
      <c r="D490" s="3">
        <f>16131.97+20053</f>
        <v>36184.97</v>
      </c>
      <c r="E490" s="3">
        <v>51783</v>
      </c>
      <c r="F490" s="3">
        <v>51783</v>
      </c>
    </row>
    <row r="491" spans="1:6" ht="12.75">
      <c r="A491" s="4"/>
      <c r="B491" s="1" t="s">
        <v>714</v>
      </c>
      <c r="C491" s="2" t="s">
        <v>715</v>
      </c>
      <c r="D491" s="3">
        <f>9927.37+32585</f>
        <v>42512.37</v>
      </c>
      <c r="E491" s="3">
        <v>31867</v>
      </c>
      <c r="F491" s="3">
        <v>31867</v>
      </c>
    </row>
    <row r="492" spans="1:6" ht="12.75">
      <c r="A492" s="4"/>
      <c r="B492" s="5"/>
      <c r="C492" s="1" t="s">
        <v>716</v>
      </c>
      <c r="D492" s="3">
        <f>SUM(D489:D491)</f>
        <v>374748.05000000005</v>
      </c>
      <c r="E492" s="3">
        <v>398331</v>
      </c>
      <c r="F492" s="3">
        <v>398331</v>
      </c>
    </row>
    <row r="493" spans="1:6" ht="12.75">
      <c r="A493" s="4"/>
      <c r="B493" s="5"/>
      <c r="C493" s="4"/>
      <c r="D493" s="4"/>
      <c r="E493" s="4"/>
      <c r="F493" s="4"/>
    </row>
    <row r="494" spans="1:6" ht="12.75">
      <c r="A494" s="11" t="s">
        <v>717</v>
      </c>
      <c r="B494" s="5"/>
      <c r="C494" s="4"/>
      <c r="D494" s="16">
        <f>+D492+D486+D481+D474+D465+D459</f>
        <v>12050059.850000001</v>
      </c>
      <c r="E494" s="14">
        <v>15208000</v>
      </c>
      <c r="F494" s="14">
        <v>15660000</v>
      </c>
    </row>
    <row r="495" spans="1:6" ht="12.75">
      <c r="A495" s="4"/>
      <c r="B495" s="5"/>
      <c r="C495" s="4"/>
      <c r="D495" s="14"/>
      <c r="E495" s="4"/>
      <c r="F495" s="4"/>
    </row>
    <row r="496" spans="1:6" ht="12.75">
      <c r="A496" s="12" t="s">
        <v>718</v>
      </c>
      <c r="B496" s="15"/>
      <c r="C496" s="12"/>
      <c r="D496" s="24"/>
      <c r="E496" s="12"/>
      <c r="F496" s="12"/>
    </row>
    <row r="497" spans="1:6" ht="12.75">
      <c r="A497" s="12"/>
      <c r="B497" s="15" t="s">
        <v>719</v>
      </c>
      <c r="C497" s="12"/>
      <c r="D497" s="25">
        <f>+D495+D451</f>
        <v>161463652.04</v>
      </c>
      <c r="E497" s="25">
        <f>+E451+E494</f>
        <v>193293000</v>
      </c>
      <c r="F497" s="25">
        <f>+F451+F494</f>
        <v>211788000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2003-06-13T19:30:41Z</cp:lastPrinted>
  <dcterms:created xsi:type="dcterms:W3CDTF">2003-06-13T19:18:32Z</dcterms:created>
  <dcterms:modified xsi:type="dcterms:W3CDTF">2011-09-02T16:05:50Z</dcterms:modified>
  <cp:category/>
  <cp:version/>
  <cp:contentType/>
  <cp:contentStatus/>
</cp:coreProperties>
</file>