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5865" windowHeight="3525" activeTab="1"/>
  </bookViews>
  <sheets>
    <sheet name="Expenditure" sheetId="1" r:id="rId1"/>
    <sheet name="Revenue" sheetId="2" r:id="rId2"/>
    <sheet name="Sheet3" sheetId="3" r:id="rId3"/>
  </sheets>
  <definedNames>
    <definedName name="_xlnm.Print_Area" localSheetId="0">'Expenditure'!$A:$I</definedName>
    <definedName name="_xlnm.Print_Area" localSheetId="1">'Revenue'!$A:$I</definedName>
  </definedNames>
  <calcPr fullCalcOnLoad="1"/>
</workbook>
</file>

<file path=xl/sharedStrings.xml><?xml version="1.0" encoding="utf-8"?>
<sst xmlns="http://schemas.openxmlformats.org/spreadsheetml/2006/main" count="36" uniqueCount="33">
  <si>
    <t>Educational and General</t>
  </si>
  <si>
    <t>Academics</t>
  </si>
  <si>
    <t>Instruction</t>
  </si>
  <si>
    <t>Public Service</t>
  </si>
  <si>
    <t>Libraries</t>
  </si>
  <si>
    <t>Academic Support</t>
  </si>
  <si>
    <t xml:space="preserve">  Subtotal Academics</t>
  </si>
  <si>
    <t>Student Services</t>
  </si>
  <si>
    <t>Institutional Support</t>
  </si>
  <si>
    <t>Operation and Maintenance of Plant</t>
  </si>
  <si>
    <t>Scholarships/Fellowships</t>
  </si>
  <si>
    <t>Mandatory Transfers</t>
  </si>
  <si>
    <t>Total Education and General</t>
  </si>
  <si>
    <t>Auxiliary Enterprises</t>
  </si>
  <si>
    <t>TOTAL</t>
  </si>
  <si>
    <t>Research</t>
  </si>
  <si>
    <t xml:space="preserve">E&amp;G Budgeted Expenditures                </t>
  </si>
  <si>
    <t>Graph 1</t>
  </si>
  <si>
    <t>E&amp;G Budgeted Revenue</t>
  </si>
  <si>
    <t>Tuition and Fees</t>
  </si>
  <si>
    <t>State Appropriation</t>
  </si>
  <si>
    <t>Restricted</t>
  </si>
  <si>
    <t>Gifts, Grants, and Contracts</t>
  </si>
  <si>
    <t>Student Financial Assistance</t>
  </si>
  <si>
    <t>Debt Service</t>
  </si>
  <si>
    <t xml:space="preserve">  Subtotal Restricted</t>
  </si>
  <si>
    <t>Other*</t>
  </si>
  <si>
    <t>Total Educational and General</t>
  </si>
  <si>
    <t xml:space="preserve">  sales and services, and other sources identified in the Revenue Summary.</t>
  </si>
  <si>
    <t xml:space="preserve">*Includes facilities and administrative cost recovery, conferences and workshops, </t>
  </si>
  <si>
    <t xml:space="preserve">2002-03                 </t>
  </si>
  <si>
    <t xml:space="preserve">     Graph 2                       </t>
  </si>
  <si>
    <t>2002 - 03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</si>
</sst>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%"/>
    <numFmt numFmtId="168" formatCode="0.000%"/>
  </numFmts>
  <fonts count="43">
    <font>
      <sz val="10"/>
      <name val="Times New Roman"/>
      <family val="0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.25"/>
      <color indexed="8"/>
      <name val="Times New Roman"/>
      <family val="0"/>
    </font>
    <font>
      <sz val="12"/>
      <color indexed="8"/>
      <name val="Times New Roman"/>
      <family val="0"/>
    </font>
    <font>
      <sz val="8.75"/>
      <color indexed="8"/>
      <name val="Times New Roman"/>
      <family val="0"/>
    </font>
    <font>
      <sz val="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5" fontId="0" fillId="0" borderId="0" xfId="42" applyNumberFormat="1" applyFont="1" applyAlignment="1">
      <alignment/>
    </xf>
    <xf numFmtId="165" fontId="1" fillId="0" borderId="0" xfId="42" applyNumberFormat="1" applyFont="1" applyAlignment="1">
      <alignment/>
    </xf>
    <xf numFmtId="167" fontId="0" fillId="0" borderId="0" xfId="57" applyNumberFormat="1" applyFont="1" applyAlignment="1">
      <alignment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165" fontId="3" fillId="0" borderId="0" xfId="42" applyNumberFormat="1" applyFont="1" applyAlignment="1">
      <alignment horizontal="centerContinuous"/>
    </xf>
    <xf numFmtId="0" fontId="0" fillId="0" borderId="0" xfId="0" applyFont="1" applyAlignment="1">
      <alignment/>
    </xf>
    <xf numFmtId="165" fontId="0" fillId="0" borderId="0" xfId="42" applyNumberFormat="1" applyFont="1" applyAlignment="1">
      <alignment/>
    </xf>
    <xf numFmtId="167" fontId="0" fillId="0" borderId="0" xfId="0" applyNumberFormat="1" applyAlignment="1">
      <alignment/>
    </xf>
    <xf numFmtId="0" fontId="4" fillId="0" borderId="0" xfId="0" applyFont="1" applyAlignment="1">
      <alignment horizontal="centerContinuous"/>
    </xf>
    <xf numFmtId="165" fontId="4" fillId="0" borderId="0" xfId="42" applyNumberFormat="1" applyFont="1" applyAlignment="1">
      <alignment horizontal="centerContinuous"/>
    </xf>
    <xf numFmtId="167" fontId="4" fillId="0" borderId="0" xfId="57" applyNumberFormat="1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5" fontId="4" fillId="0" borderId="0" xfId="42" applyNumberFormat="1" applyFont="1" applyAlignment="1">
      <alignment/>
    </xf>
    <xf numFmtId="167" fontId="4" fillId="0" borderId="0" xfId="57" applyNumberFormat="1" applyFont="1" applyAlignment="1">
      <alignment/>
    </xf>
    <xf numFmtId="10" fontId="0" fillId="0" borderId="0" xfId="0" applyNumberFormat="1" applyAlignment="1">
      <alignment/>
    </xf>
    <xf numFmtId="10" fontId="0" fillId="0" borderId="0" xfId="57" applyNumberFormat="1" applyFont="1" applyAlignment="1">
      <alignment/>
    </xf>
    <xf numFmtId="10" fontId="1" fillId="0" borderId="0" xfId="57" applyNumberFormat="1" applyFont="1" applyAlignment="1">
      <alignment/>
    </xf>
    <xf numFmtId="165" fontId="0" fillId="0" borderId="0" xfId="0" applyNumberFormat="1" applyAlignment="1">
      <alignment/>
    </xf>
    <xf numFmtId="167" fontId="1" fillId="0" borderId="0" xfId="57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6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264"/>
          <c:y val="0.12175"/>
          <c:w val="0.42275"/>
          <c:h val="0.581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wd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diagBrick">
                <a:fgClr>
                  <a:srgbClr val="6600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Academics
57.0%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Student Services
9.5%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Institutional Support
8.6%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Operation and Maintenance of Plant 8.1%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Scholarships and Fellowships
14.6%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Mandatory Transfers
2.0%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Expenditure!$H$37:$H$42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6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535"/>
          <c:y val="0.159"/>
          <c:w val="0.43625"/>
          <c:h val="0.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horzBrick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Tuition/Fees 
28.5%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State Appropriation 39.5%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Restricted
25.4%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Other*
6.5%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Revenue!$K$28:$K$31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57150</xdr:rowOff>
    </xdr:from>
    <xdr:to>
      <xdr:col>8</xdr:col>
      <xdr:colOff>619125</xdr:colOff>
      <xdr:row>26</xdr:row>
      <xdr:rowOff>19050</xdr:rowOff>
    </xdr:to>
    <xdr:graphicFrame>
      <xdr:nvGraphicFramePr>
        <xdr:cNvPr id="1" name="Chart 2"/>
        <xdr:cNvGraphicFramePr/>
      </xdr:nvGraphicFramePr>
      <xdr:xfrm>
        <a:off x="0" y="933450"/>
        <a:ext cx="51339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180975</xdr:rowOff>
    </xdr:from>
    <xdr:to>
      <xdr:col>9</xdr:col>
      <xdr:colOff>19050</xdr:colOff>
      <xdr:row>24</xdr:row>
      <xdr:rowOff>85725</xdr:rowOff>
    </xdr:to>
    <xdr:graphicFrame>
      <xdr:nvGraphicFramePr>
        <xdr:cNvPr id="1" name="Chart 2"/>
        <xdr:cNvGraphicFramePr/>
      </xdr:nvGraphicFramePr>
      <xdr:xfrm>
        <a:off x="85725" y="895350"/>
        <a:ext cx="492442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A1" sqref="A1:I16384"/>
    </sheetView>
  </sheetViews>
  <sheetFormatPr defaultColWidth="9.33203125" defaultRowHeight="12.75"/>
  <cols>
    <col min="1" max="1" width="3.5" style="0" customWidth="1"/>
    <col min="2" max="2" width="3.83203125" style="0" customWidth="1"/>
    <col min="3" max="3" width="3.16015625" style="0" customWidth="1"/>
    <col min="4" max="4" width="3.66015625" style="3" customWidth="1"/>
    <col min="5" max="5" width="24.5" style="0" customWidth="1"/>
    <col min="6" max="6" width="12.5" style="0" customWidth="1"/>
    <col min="7" max="7" width="18.5" style="0" customWidth="1"/>
    <col min="9" max="9" width="11.16015625" style="0" customWidth="1"/>
  </cols>
  <sheetData>
    <row r="1" spans="1:11" ht="18.75">
      <c r="A1" s="7" t="s">
        <v>31</v>
      </c>
      <c r="B1" s="6"/>
      <c r="C1" s="7"/>
      <c r="D1" s="8"/>
      <c r="E1" s="7"/>
      <c r="F1" s="7"/>
      <c r="G1" s="7"/>
      <c r="H1" s="7"/>
      <c r="I1" s="7"/>
      <c r="J1" s="7"/>
      <c r="K1" s="7"/>
    </row>
    <row r="2" spans="1:11" ht="18.75">
      <c r="A2" s="7" t="s">
        <v>16</v>
      </c>
      <c r="B2" s="6"/>
      <c r="C2" s="7"/>
      <c r="D2" s="8"/>
      <c r="E2" s="7"/>
      <c r="F2" s="7"/>
      <c r="G2" s="7"/>
      <c r="H2" s="7"/>
      <c r="I2" s="7"/>
      <c r="J2" s="7"/>
      <c r="K2" s="7"/>
    </row>
    <row r="3" spans="1:11" ht="18.75">
      <c r="A3" s="7" t="s">
        <v>30</v>
      </c>
      <c r="B3" s="6"/>
      <c r="C3" s="7"/>
      <c r="D3" s="8"/>
      <c r="E3" s="7"/>
      <c r="F3" s="7"/>
      <c r="G3" s="7"/>
      <c r="H3" s="7"/>
      <c r="I3" s="7"/>
      <c r="J3" s="7"/>
      <c r="K3" s="7"/>
    </row>
    <row r="30" spans="3:6" ht="12.75">
      <c r="C30" s="2" t="s">
        <v>0</v>
      </c>
      <c r="D30"/>
      <c r="F30" s="3"/>
    </row>
    <row r="31" ht="12.75">
      <c r="D31" s="9" t="s">
        <v>1</v>
      </c>
    </row>
    <row r="32" spans="4:10" ht="12.75">
      <c r="D32"/>
      <c r="E32" t="s">
        <v>2</v>
      </c>
      <c r="G32" s="3">
        <v>65715745.71</v>
      </c>
      <c r="H32" s="5">
        <f>+G32/G43</f>
        <v>0.36901336839149845</v>
      </c>
      <c r="I32" s="20"/>
      <c r="J32" s="20"/>
    </row>
    <row r="33" spans="4:10" ht="12.75">
      <c r="D33"/>
      <c r="E33" t="s">
        <v>15</v>
      </c>
      <c r="G33" s="3">
        <v>8072762.57</v>
      </c>
      <c r="H33" s="5">
        <f>+G33/G43</f>
        <v>0.04533095190498919</v>
      </c>
      <c r="I33" s="20"/>
      <c r="J33" s="20"/>
    </row>
    <row r="34" spans="4:10" ht="12.75">
      <c r="D34"/>
      <c r="E34" t="s">
        <v>3</v>
      </c>
      <c r="G34" s="3">
        <v>16190030.84</v>
      </c>
      <c r="H34" s="5">
        <f>+G34/G43</f>
        <v>0.09091181649212454</v>
      </c>
      <c r="I34" s="20"/>
      <c r="J34" s="20"/>
    </row>
    <row r="35" spans="4:10" ht="12.75">
      <c r="D35"/>
      <c r="E35" t="s">
        <v>4</v>
      </c>
      <c r="G35" s="3">
        <v>5286342.09</v>
      </c>
      <c r="H35" s="5">
        <f>+G35/G43</f>
        <v>0.02968437594407165</v>
      </c>
      <c r="I35" s="20"/>
      <c r="J35" s="20"/>
    </row>
    <row r="36" spans="4:10" ht="12.75">
      <c r="D36"/>
      <c r="E36" t="s">
        <v>5</v>
      </c>
      <c r="G36" s="3">
        <v>6332564.74</v>
      </c>
      <c r="H36" s="5">
        <f>+G36/G43</f>
        <v>0.035559225875284275</v>
      </c>
      <c r="I36" s="20"/>
      <c r="J36" s="20"/>
    </row>
    <row r="37" spans="4:10" ht="12.75">
      <c r="D37"/>
      <c r="E37" s="9" t="s">
        <v>6</v>
      </c>
      <c r="G37" s="10">
        <f>SUM(G32:G36)</f>
        <v>101597445.95</v>
      </c>
      <c r="H37" s="5">
        <f>SUM(H32:H36)</f>
        <v>0.5704997386079681</v>
      </c>
      <c r="I37" s="20"/>
      <c r="J37" s="20"/>
    </row>
    <row r="38" spans="4:10" ht="12.75">
      <c r="D38" t="s">
        <v>7</v>
      </c>
      <c r="G38" s="3">
        <v>16984895.28</v>
      </c>
      <c r="H38" s="5">
        <f>+G38/G43</f>
        <v>0.09537521565544543</v>
      </c>
      <c r="I38" s="20"/>
      <c r="J38" s="20"/>
    </row>
    <row r="39" spans="4:10" ht="12.75">
      <c r="D39" t="s">
        <v>8</v>
      </c>
      <c r="G39" s="3">
        <v>15376679.03</v>
      </c>
      <c r="H39" s="5">
        <f>+G39/G43</f>
        <v>0.086344605272763</v>
      </c>
      <c r="I39" s="20"/>
      <c r="J39" s="20"/>
    </row>
    <row r="40" spans="4:10" ht="12.75">
      <c r="D40" t="s">
        <v>9</v>
      </c>
      <c r="G40" s="3">
        <v>14485621.74</v>
      </c>
      <c r="H40" s="5">
        <f>+G40/G43</f>
        <v>0.08134105477721312</v>
      </c>
      <c r="I40" s="20"/>
      <c r="J40" s="20"/>
    </row>
    <row r="41" spans="4:10" ht="12.75">
      <c r="D41" t="s">
        <v>10</v>
      </c>
      <c r="G41" s="3">
        <v>26056542</v>
      </c>
      <c r="H41" s="5">
        <f>+G41/G43</f>
        <v>0.14631519779880395</v>
      </c>
      <c r="I41" s="20"/>
      <c r="J41" s="20"/>
    </row>
    <row r="42" spans="4:10" ht="12.75">
      <c r="D42" t="s">
        <v>11</v>
      </c>
      <c r="G42" s="3">
        <v>3583816</v>
      </c>
      <c r="H42" s="5">
        <f>+G42/G43</f>
        <v>0.020124187887806386</v>
      </c>
      <c r="I42" s="20"/>
      <c r="J42" s="20"/>
    </row>
    <row r="43" spans="3:10" ht="12.75">
      <c r="C43" s="1" t="s">
        <v>12</v>
      </c>
      <c r="G43" s="4">
        <f>+G37+G38+G39+G40+G41+G42</f>
        <v>178085000</v>
      </c>
      <c r="H43" s="23">
        <f>SUM(H37:H42)</f>
        <v>0.9999999999999999</v>
      </c>
      <c r="I43" s="21"/>
      <c r="J43" s="20"/>
    </row>
    <row r="44" spans="4:9" ht="12.75">
      <c r="D44"/>
      <c r="G44" s="4"/>
      <c r="I44" s="22"/>
    </row>
    <row r="45" spans="3:7" ht="12.75">
      <c r="C45" s="2" t="s">
        <v>13</v>
      </c>
      <c r="G45" s="4">
        <v>15208000</v>
      </c>
    </row>
    <row r="46" ht="12.75">
      <c r="G46" s="4"/>
    </row>
    <row r="47" spans="3:7" ht="12.75">
      <c r="C47" s="1" t="s">
        <v>14</v>
      </c>
      <c r="G47" s="4">
        <f>+G43+G45</f>
        <v>193293000</v>
      </c>
    </row>
  </sheetData>
  <sheetProtection/>
  <printOptions/>
  <pageMargins left="1" right="1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="85" zoomScaleNormal="85" zoomScalePageLayoutView="0" workbookViewId="0" topLeftCell="A1">
      <selection activeCell="L5" sqref="L5"/>
    </sheetView>
  </sheetViews>
  <sheetFormatPr defaultColWidth="9.33203125" defaultRowHeight="12.75"/>
  <cols>
    <col min="1" max="1" width="4.5" style="0" customWidth="1"/>
    <col min="2" max="2" width="3" style="0" customWidth="1"/>
    <col min="3" max="3" width="3.83203125" style="0" customWidth="1"/>
    <col min="4" max="4" width="3.5" style="0" customWidth="1"/>
    <col min="5" max="5" width="30.16015625" style="3" customWidth="1"/>
    <col min="6" max="6" width="5.5" style="0" customWidth="1"/>
    <col min="7" max="7" width="17.5" style="5" customWidth="1"/>
    <col min="8" max="8" width="10" style="0" bestFit="1" customWidth="1"/>
    <col min="11" max="11" width="12.33203125" style="0" bestFit="1" customWidth="1"/>
  </cols>
  <sheetData>
    <row r="1" spans="1:9" ht="18.75">
      <c r="A1" s="7" t="s">
        <v>17</v>
      </c>
      <c r="B1" s="12"/>
      <c r="C1" s="12"/>
      <c r="D1" s="12"/>
      <c r="E1" s="13"/>
      <c r="F1" s="12"/>
      <c r="G1" s="14"/>
      <c r="H1" s="12"/>
      <c r="I1" s="12"/>
    </row>
    <row r="2" spans="1:9" ht="18.75">
      <c r="A2" s="7" t="s">
        <v>18</v>
      </c>
      <c r="B2" s="12"/>
      <c r="C2" s="12"/>
      <c r="D2" s="12"/>
      <c r="E2" s="13"/>
      <c r="F2" s="12"/>
      <c r="G2" s="14"/>
      <c r="H2" s="12"/>
      <c r="I2" s="12"/>
    </row>
    <row r="3" spans="1:9" ht="18.75">
      <c r="A3" s="7" t="s">
        <v>32</v>
      </c>
      <c r="B3" s="12"/>
      <c r="C3" s="12"/>
      <c r="D3" s="12"/>
      <c r="E3" s="13"/>
      <c r="F3" s="12"/>
      <c r="G3" s="14"/>
      <c r="H3" s="12"/>
      <c r="I3" s="12"/>
    </row>
    <row r="4" spans="1:9" ht="18.75">
      <c r="A4" s="15"/>
      <c r="B4" s="16"/>
      <c r="C4" s="16"/>
      <c r="D4" s="16"/>
      <c r="E4" s="17"/>
      <c r="F4" s="16"/>
      <c r="G4" s="18"/>
      <c r="H4" s="16"/>
      <c r="I4" s="16"/>
    </row>
    <row r="5" spans="1:9" ht="18.75">
      <c r="A5" s="15"/>
      <c r="B5" s="16"/>
      <c r="C5" s="16"/>
      <c r="D5" s="16"/>
      <c r="E5" s="17"/>
      <c r="F5" s="16"/>
      <c r="G5" s="18"/>
      <c r="H5" s="16"/>
      <c r="I5" s="16"/>
    </row>
    <row r="7" ht="14.25" customHeight="1"/>
    <row r="27" spans="3:5" ht="12.75">
      <c r="C27" s="2" t="s">
        <v>0</v>
      </c>
      <c r="E27"/>
    </row>
    <row r="28" spans="4:11" ht="12.75">
      <c r="D28" t="s">
        <v>19</v>
      </c>
      <c r="E28"/>
      <c r="G28" s="3">
        <v>50764000</v>
      </c>
      <c r="H28" s="5">
        <f>+G28/G36</f>
        <v>0.2850548895190499</v>
      </c>
      <c r="K28" s="19">
        <f>+H28</f>
        <v>0.2850548895190499</v>
      </c>
    </row>
    <row r="29" spans="4:11" ht="12.75">
      <c r="D29" t="s">
        <v>20</v>
      </c>
      <c r="E29"/>
      <c r="G29" s="3">
        <v>70427100</v>
      </c>
      <c r="H29" s="5">
        <f>+G29/G36</f>
        <v>0.39546901760395314</v>
      </c>
      <c r="K29" s="19">
        <f>+H29</f>
        <v>0.39546901760395314</v>
      </c>
    </row>
    <row r="30" spans="4:11" ht="12.75">
      <c r="D30" t="s">
        <v>21</v>
      </c>
      <c r="E30"/>
      <c r="G30" s="3"/>
      <c r="H30" s="5"/>
      <c r="K30" s="19">
        <f>+H34</f>
        <v>0.25395176460678887</v>
      </c>
    </row>
    <row r="31" spans="5:11" ht="12.75">
      <c r="E31" t="s">
        <v>22</v>
      </c>
      <c r="G31" s="3">
        <f>18201000+3121000+67000+1502000</f>
        <v>22891000</v>
      </c>
      <c r="H31" s="5">
        <f>+G31/G36</f>
        <v>0.12853974225791054</v>
      </c>
      <c r="K31" s="19">
        <f>+H35</f>
        <v>0.06552432827020804</v>
      </c>
    </row>
    <row r="32" spans="5:11" ht="12.75">
      <c r="E32" t="s">
        <v>23</v>
      </c>
      <c r="G32" s="3">
        <f>12000000+740000+456000+3200000+5500000+320000+22000</f>
        <v>22238000</v>
      </c>
      <c r="H32" s="5">
        <f>+G32/G36</f>
        <v>0.12487295392649578</v>
      </c>
      <c r="K32" s="11"/>
    </row>
    <row r="33" spans="5:8" ht="12.75">
      <c r="E33" t="s">
        <v>24</v>
      </c>
      <c r="G33" s="3">
        <v>96000</v>
      </c>
      <c r="H33" s="5">
        <f>+G33/G36</f>
        <v>0.0005390684223825701</v>
      </c>
    </row>
    <row r="34" spans="5:8" ht="12.75">
      <c r="E34" t="s">
        <v>25</v>
      </c>
      <c r="G34" s="3">
        <f>SUM(G31:G33)</f>
        <v>45225000</v>
      </c>
      <c r="H34" s="5">
        <f>+G34/G36</f>
        <v>0.25395176460678887</v>
      </c>
    </row>
    <row r="35" spans="4:8" ht="12.75">
      <c r="D35" t="s">
        <v>26</v>
      </c>
      <c r="E35"/>
      <c r="G35" s="3">
        <f>10001300-10000-500+1678100</f>
        <v>11668900</v>
      </c>
      <c r="H35" s="5">
        <f>+G35/G36</f>
        <v>0.06552432827020804</v>
      </c>
    </row>
    <row r="36" spans="3:8" ht="12.75">
      <c r="C36" s="1" t="s">
        <v>27</v>
      </c>
      <c r="E36"/>
      <c r="G36" s="4">
        <f>+G35+G34+G28+G29</f>
        <v>178085000</v>
      </c>
      <c r="H36" s="21">
        <f>+H35+H34+H29+H28</f>
        <v>1</v>
      </c>
    </row>
    <row r="37" spans="5:11" ht="12.75">
      <c r="E37"/>
      <c r="G37" s="3"/>
      <c r="H37" s="5"/>
      <c r="K37" s="22">
        <f>178085000-G36</f>
        <v>0</v>
      </c>
    </row>
    <row r="38" spans="3:8" ht="12.75">
      <c r="C38" s="2" t="s">
        <v>13</v>
      </c>
      <c r="E38"/>
      <c r="G38" s="4">
        <v>15208000</v>
      </c>
      <c r="H38" s="5"/>
    </row>
    <row r="39" spans="5:8" ht="12.75">
      <c r="E39"/>
      <c r="G39" s="3"/>
      <c r="H39" s="5"/>
    </row>
    <row r="40" spans="3:8" ht="12.75">
      <c r="C40" s="1" t="s">
        <v>14</v>
      </c>
      <c r="E40"/>
      <c r="G40" s="4">
        <f>+G38+G36</f>
        <v>193293000</v>
      </c>
      <c r="H40" s="5"/>
    </row>
    <row r="41" spans="3:8" ht="12.75">
      <c r="C41" s="1"/>
      <c r="E41"/>
      <c r="G41" s="4"/>
      <c r="H41" s="5"/>
    </row>
    <row r="42" spans="3:8" ht="12.75">
      <c r="C42" s="1"/>
      <c r="E42"/>
      <c r="G42" s="4"/>
      <c r="H42" s="5"/>
    </row>
    <row r="43" spans="6:8" ht="12.75">
      <c r="F43" s="3"/>
      <c r="G43"/>
      <c r="H43" s="5"/>
    </row>
    <row r="45" ht="12.75">
      <c r="B45" t="s">
        <v>29</v>
      </c>
    </row>
    <row r="46" ht="12.75">
      <c r="B46" t="s">
        <v>28</v>
      </c>
    </row>
  </sheetData>
  <sheetProtection/>
  <printOptions/>
  <pageMargins left="1" right="1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 Huffman</dc:creator>
  <cp:keywords/>
  <dc:description/>
  <cp:lastModifiedBy>Network and Computing Support</cp:lastModifiedBy>
  <cp:lastPrinted>2002-05-14T13:55:49Z</cp:lastPrinted>
  <dcterms:created xsi:type="dcterms:W3CDTF">2001-04-06T13:54:06Z</dcterms:created>
  <dcterms:modified xsi:type="dcterms:W3CDTF">2011-09-02T16:18:12Z</dcterms:modified>
  <cp:category/>
  <cp:version/>
  <cp:contentType/>
  <cp:contentStatus/>
</cp:coreProperties>
</file>